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5768" yWindow="0" windowWidth="16968" windowHeight="10632" activeTab="2"/>
  </bookViews>
  <sheets>
    <sheet name="説明" sheetId="1" r:id="rId1"/>
    <sheet name="確認" sheetId="2" r:id="rId2"/>
    <sheet name="入力フォーム" sheetId="3" r:id="rId3"/>
  </sheets>
  <definedNames/>
  <calcPr fullCalcOnLoad="1"/>
</workbook>
</file>

<file path=xl/sharedStrings.xml><?xml version="1.0" encoding="utf-8"?>
<sst xmlns="http://schemas.openxmlformats.org/spreadsheetml/2006/main" count="70" uniqueCount="66">
  <si>
    <t>氏名</t>
  </si>
  <si>
    <t>No.</t>
  </si>
  <si>
    <t>ex</t>
  </si>
  <si>
    <t>東工　太郎</t>
  </si>
  <si>
    <t>とうこう　たろう</t>
  </si>
  <si>
    <t>所属</t>
  </si>
  <si>
    <t>271-82-818</t>
  </si>
  <si>
    <t>男</t>
  </si>
  <si>
    <t>152-8550</t>
  </si>
  <si>
    <t>東京都目黒区大岡山2-12-1</t>
  </si>
  <si>
    <t>090-1234-5678</t>
  </si>
  <si>
    <t>マイEカード番号
(使用する場合のみ記入)</t>
  </si>
  <si>
    <t>プログラム郵送
(希望する場合のみ記入)</t>
  </si>
  <si>
    <t>東工大OLT</t>
  </si>
  <si>
    <t>代表者情報</t>
  </si>
  <si>
    <t>携帯電話番号</t>
  </si>
  <si>
    <t>申込人数</t>
  </si>
  <si>
    <t>第3回東工大大会　申し込み用ファイル</t>
  </si>
  <si>
    <t>1.代表者データを入力して下さい</t>
  </si>
  <si>
    <t>2.参加者のデータを記入して下さい</t>
  </si>
  <si>
    <t>「入力フォーム」シートを選択し、各参加者のデータを記入して下さい。</t>
  </si>
  <si>
    <t>振込予定日</t>
  </si>
  <si>
    <t>請求額（自動計算）</t>
  </si>
  <si>
    <t>レンタルEカード</t>
  </si>
  <si>
    <t>大会バス(有料)</t>
  </si>
  <si>
    <t>3.振込金額などを確認してください</t>
  </si>
  <si>
    <t>入力内容の集計が「確認」フォームに表示されます。誤りがないことを確認してください</t>
  </si>
  <si>
    <t>「確認」シートを選択し、代表者情報を入力して下さい。(シートの選択は画面左下で行うことができます。)</t>
  </si>
  <si>
    <t>一般</t>
  </si>
  <si>
    <t>M21E</t>
  </si>
  <si>
    <t>メールアドレス</t>
  </si>
  <si>
    <t>確認用情報</t>
  </si>
  <si>
    <t>レンタルEカード</t>
  </si>
  <si>
    <t>プログラム郵送</t>
  </si>
  <si>
    <t>大会バス</t>
  </si>
  <si>
    <t>人</t>
  </si>
  <si>
    <t>枚</t>
  </si>
  <si>
    <t>部</t>
  </si>
  <si>
    <t>振込金額</t>
  </si>
  <si>
    <t>円</t>
  </si>
  <si>
    <t>＊大会バスの料金は振込ではなく、大会当日に徴収させて頂きます。</t>
  </si>
  <si>
    <t>振込人情報</t>
  </si>
  <si>
    <r>
      <t>代表者の氏名と振込人の名義が異なる場合は、</t>
    </r>
    <r>
      <rPr>
        <b/>
        <sz val="11"/>
        <color indexed="10"/>
        <rFont val="游ゴシック"/>
        <family val="3"/>
      </rPr>
      <t>振込人情報</t>
    </r>
    <r>
      <rPr>
        <sz val="11"/>
        <color indexed="10"/>
        <rFont val="游ゴシック"/>
        <family val="3"/>
      </rPr>
      <t>を記入してください。</t>
    </r>
  </si>
  <si>
    <t>振込名義</t>
  </si>
  <si>
    <t>4.ファイルをメール送信して下さい。</t>
  </si>
  <si>
    <t>確認メールの返信はありません。</t>
  </si>
  <si>
    <t>必ず申し込み後に大会ホームページの「エントリー者一覧」を確認して下さい。</t>
  </si>
  <si>
    <t>申し込みに関する問い合わせ先</t>
  </si>
  <si>
    <t>年齢（自動計算）
(2019/3/31の年齢)</t>
  </si>
  <si>
    <t>郵便番号
(半角)</t>
  </si>
  <si>
    <t>住所</t>
  </si>
  <si>
    <t>性別【必須】</t>
  </si>
  <si>
    <t>生年月日【必須】</t>
  </si>
  <si>
    <t>携帯電話番号【必須】
(無ければ自宅の電話番号)</t>
  </si>
  <si>
    <t>備考</t>
  </si>
  <si>
    <t>区分【必須】</t>
  </si>
  <si>
    <t>参加クラス【必須】</t>
  </si>
  <si>
    <t>Eカード【必須】</t>
  </si>
  <si>
    <t>交通手段【必須】</t>
  </si>
  <si>
    <t xml:space="preserve">競技者登録番号
【EまたはAクラス参加者は必須】
</t>
  </si>
  <si>
    <t>氏名【必須】</t>
  </si>
  <si>
    <t>ふりがな(ひらがな)【必須】</t>
  </si>
  <si>
    <t>締切　4月9日(月)23:59まで。</t>
  </si>
  <si>
    <t>tokyotechcomp2017@gmail.com</t>
  </si>
  <si>
    <t>件名　個人申し込みの場合は申込者の氏名を、団体申し込みの場合、団体名を件名に明記して下さい。</t>
  </si>
  <si>
    <t>宛先　tokodai18entry@gmail.com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</si>
</sst>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sz val="11"/>
      <color indexed="9"/>
      <name val="游ゴシック"/>
      <family val="3"/>
    </font>
    <font>
      <sz val="16"/>
      <color indexed="8"/>
      <name val="游ゴシック"/>
      <family val="3"/>
    </font>
    <font>
      <sz val="11"/>
      <color indexed="10"/>
      <name val="游ゴシック"/>
      <family val="3"/>
    </font>
    <font>
      <b/>
      <sz val="11"/>
      <color indexed="10"/>
      <name val="游ゴシック"/>
      <family val="3"/>
    </font>
    <font>
      <sz val="11"/>
      <name val="游ゴシック"/>
      <family val="3"/>
    </font>
    <font>
      <u val="single"/>
      <sz val="11"/>
      <color indexed="3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b/>
      <sz val="10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  <font>
      <b/>
      <sz val="11"/>
      <color rgb="FFFF0000"/>
      <name val="Calibri"/>
      <family val="3"/>
    </font>
    <font>
      <sz val="10"/>
      <color theme="1"/>
      <name val="Calibri"/>
      <family val="3"/>
    </font>
    <font>
      <b/>
      <sz val="10"/>
      <color theme="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4" tint="0.3999800086021423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0" xfId="43" applyFill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5" fillId="20" borderId="0" xfId="0" applyFont="1" applyFill="1" applyAlignment="1" applyProtection="1">
      <alignment horizontal="center" vertical="center"/>
      <protection/>
    </xf>
    <xf numFmtId="0" fontId="25" fillId="20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25" fillId="21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25" fillId="21" borderId="0" xfId="0" applyFont="1" applyFill="1" applyAlignment="1" applyProtection="1">
      <alignment horizontal="center" vertical="center"/>
      <protection/>
    </xf>
    <xf numFmtId="0" fontId="42" fillId="3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NumberFormat="1" applyAlignment="1" applyProtection="1">
      <alignment horizontal="center" vertical="center"/>
      <protection/>
    </xf>
    <xf numFmtId="0" fontId="45" fillId="0" borderId="0" xfId="0" applyNumberFormat="1" applyFont="1" applyAlignment="1" applyProtection="1">
      <alignment horizontal="center" vertical="center"/>
      <protection/>
    </xf>
    <xf numFmtId="0" fontId="25" fillId="20" borderId="0" xfId="0" applyFont="1" applyFill="1" applyAlignment="1" applyProtection="1">
      <alignment horizontal="center" vertical="center"/>
      <protection/>
    </xf>
    <xf numFmtId="0" fontId="25" fillId="20" borderId="0" xfId="0" applyFont="1" applyFill="1" applyAlignment="1" applyProtection="1">
      <alignment horizontal="center" vertical="center"/>
      <protection/>
    </xf>
    <xf numFmtId="0" fontId="25" fillId="21" borderId="0" xfId="0" applyFont="1" applyFill="1" applyAlignment="1" applyProtection="1">
      <alignment horizontal="center" vertical="center"/>
      <protection/>
    </xf>
    <xf numFmtId="0" fontId="25" fillId="21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27" fillId="36" borderId="13" xfId="0" applyFont="1" applyFill="1" applyBorder="1" applyAlignment="1" applyProtection="1">
      <alignment horizontal="center" vertical="center"/>
      <protection/>
    </xf>
    <xf numFmtId="0" fontId="27" fillId="36" borderId="14" xfId="0" applyFont="1" applyFill="1" applyBorder="1" applyAlignment="1" applyProtection="1">
      <alignment horizontal="center" vertical="center" wrapText="1"/>
      <protection/>
    </xf>
    <xf numFmtId="0" fontId="27" fillId="36" borderId="14" xfId="0" applyFont="1" applyFill="1" applyBorder="1" applyAlignment="1" applyProtection="1">
      <alignment horizontal="center" vertical="center"/>
      <protection/>
    </xf>
    <xf numFmtId="0" fontId="27" fillId="36" borderId="14" xfId="0" applyNumberFormat="1" applyFont="1" applyFill="1" applyBorder="1" applyAlignment="1" applyProtection="1">
      <alignment horizontal="center" vertical="center" wrapText="1"/>
      <protection/>
    </xf>
    <xf numFmtId="0" fontId="46" fillId="36" borderId="14" xfId="0" applyNumberFormat="1" applyFont="1" applyFill="1" applyBorder="1" applyAlignment="1" applyProtection="1">
      <alignment horizontal="center" vertical="center" wrapText="1"/>
      <protection/>
    </xf>
    <xf numFmtId="0" fontId="27" fillId="36" borderId="15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6" xfId="0" applyFont="1" applyFill="1" applyBorder="1" applyAlignment="1" applyProtection="1">
      <alignment horizontal="center" vertical="center"/>
      <protection/>
    </xf>
    <xf numFmtId="14" fontId="0" fillId="35" borderId="16" xfId="0" applyNumberFormat="1" applyFont="1" applyFill="1" applyBorder="1" applyAlignment="1" applyProtection="1">
      <alignment horizontal="center" vertical="center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0" fillId="35" borderId="16" xfId="0" applyNumberFormat="1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 locked="0"/>
    </xf>
    <xf numFmtId="14" fontId="0" fillId="0" borderId="16" xfId="0" applyNumberFormat="1" applyFont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 applyProtection="1">
      <alignment horizontal="center" vertical="center"/>
      <protection locked="0"/>
    </xf>
    <xf numFmtId="14" fontId="0" fillId="35" borderId="16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/>
      <protection locked="0"/>
    </xf>
    <xf numFmtId="14" fontId="0" fillId="35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35" borderId="16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 horizontal="center" vertical="center"/>
      <protection locked="0"/>
    </xf>
    <xf numFmtId="0" fontId="0" fillId="35" borderId="2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showGridLines="0" zoomScale="85" zoomScaleNormal="85" zoomScalePageLayoutView="0" workbookViewId="0" topLeftCell="A8">
      <selection activeCell="F17" sqref="F17"/>
    </sheetView>
  </sheetViews>
  <sheetFormatPr defaultColWidth="9.140625" defaultRowHeight="15"/>
  <cols>
    <col min="1" max="1" width="8.8515625" style="1" customWidth="1"/>
    <col min="2" max="2" width="4.8515625" style="1" customWidth="1"/>
    <col min="3" max="16384" width="8.8515625" style="1" customWidth="1"/>
  </cols>
  <sheetData>
    <row r="1" ht="26.25">
      <c r="A1" s="14" t="s">
        <v>17</v>
      </c>
    </row>
    <row r="2" ht="18">
      <c r="B2" s="1" t="s">
        <v>18</v>
      </c>
    </row>
    <row r="3" ht="18" customHeight="1">
      <c r="C3" s="1" t="s">
        <v>27</v>
      </c>
    </row>
    <row r="4" ht="18">
      <c r="C4" s="15" t="s">
        <v>42</v>
      </c>
    </row>
    <row r="6" ht="18">
      <c r="B6" s="1" t="s">
        <v>19</v>
      </c>
    </row>
    <row r="7" ht="18">
      <c r="C7" s="1" t="s">
        <v>20</v>
      </c>
    </row>
    <row r="10" ht="18">
      <c r="B10" s="1" t="s">
        <v>25</v>
      </c>
    </row>
    <row r="11" ht="18">
      <c r="C11" s="1" t="s">
        <v>26</v>
      </c>
    </row>
    <row r="13" spans="2:3" ht="18">
      <c r="B13" s="16" t="s">
        <v>44</v>
      </c>
      <c r="C13" s="16"/>
    </row>
    <row r="14" spans="2:3" ht="18">
      <c r="B14" s="16"/>
      <c r="C14" s="16" t="s">
        <v>65</v>
      </c>
    </row>
    <row r="15" spans="2:3" ht="18">
      <c r="B15" s="16"/>
      <c r="C15" s="16" t="s">
        <v>64</v>
      </c>
    </row>
    <row r="16" spans="2:3" ht="18">
      <c r="B16" s="16"/>
      <c r="C16" s="17" t="s">
        <v>62</v>
      </c>
    </row>
    <row r="17" spans="2:3" ht="18">
      <c r="B17" s="16"/>
      <c r="C17" s="17"/>
    </row>
    <row r="18" spans="2:3" ht="18">
      <c r="B18" s="16"/>
      <c r="C18" s="16" t="s">
        <v>45</v>
      </c>
    </row>
    <row r="19" spans="2:3" ht="18">
      <c r="B19" s="16"/>
      <c r="C19" s="16" t="s">
        <v>46</v>
      </c>
    </row>
    <row r="20" spans="2:3" ht="18">
      <c r="B20" s="16"/>
      <c r="C20" s="16"/>
    </row>
    <row r="21" spans="2:3" ht="18">
      <c r="B21" s="16"/>
      <c r="C21" s="16" t="s">
        <v>47</v>
      </c>
    </row>
    <row r="22" spans="2:3" ht="18">
      <c r="B22" s="16"/>
      <c r="C22" s="1" t="s">
        <v>63</v>
      </c>
    </row>
    <row r="23" spans="2:3" ht="18">
      <c r="B23" s="16"/>
      <c r="C23" s="16"/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B10" sqref="B10"/>
    </sheetView>
  </sheetViews>
  <sheetFormatPr defaultColWidth="8.7109375" defaultRowHeight="15"/>
  <cols>
    <col min="1" max="1" width="14.140625" style="4" customWidth="1"/>
    <col min="2" max="2" width="35.140625" style="4" customWidth="1"/>
    <col min="3" max="3" width="8.8515625" style="4" customWidth="1"/>
    <col min="4" max="4" width="15.57421875" style="4" bestFit="1" customWidth="1"/>
    <col min="5" max="5" width="6.140625" style="4" customWidth="1"/>
    <col min="6" max="6" width="3.7109375" style="4" customWidth="1"/>
    <col min="7" max="16384" width="8.7109375" style="4" customWidth="1"/>
  </cols>
  <sheetData>
    <row r="1" spans="1:6" ht="18">
      <c r="A1" s="20" t="s">
        <v>14</v>
      </c>
      <c r="B1" s="21"/>
      <c r="D1" s="22" t="s">
        <v>31</v>
      </c>
      <c r="E1" s="23"/>
      <c r="F1" s="23"/>
    </row>
    <row r="2" spans="1:10" ht="18">
      <c r="A2" s="5" t="s">
        <v>0</v>
      </c>
      <c r="B2" s="7"/>
      <c r="D2" s="8" t="s">
        <v>38</v>
      </c>
      <c r="E2" s="11">
        <f>SUM('入力フォーム'!B:B)-4800</f>
        <v>0</v>
      </c>
      <c r="F2" s="11" t="s">
        <v>39</v>
      </c>
      <c r="G2" s="24" t="s">
        <v>40</v>
      </c>
      <c r="H2" s="24"/>
      <c r="I2" s="24"/>
      <c r="J2" s="24"/>
    </row>
    <row r="3" spans="1:10" ht="18">
      <c r="A3" s="6" t="s">
        <v>15</v>
      </c>
      <c r="B3" s="7"/>
      <c r="D3" s="8" t="s">
        <v>16</v>
      </c>
      <c r="E3" s="9">
        <f>COUNTA('入力フォーム'!C:C)-2</f>
        <v>0</v>
      </c>
      <c r="F3" s="9" t="s">
        <v>35</v>
      </c>
      <c r="G3" s="24"/>
      <c r="H3" s="24"/>
      <c r="I3" s="24"/>
      <c r="J3" s="24"/>
    </row>
    <row r="4" spans="1:10" ht="18">
      <c r="A4" s="6" t="s">
        <v>30</v>
      </c>
      <c r="B4" s="2"/>
      <c r="D4" s="10" t="s">
        <v>32</v>
      </c>
      <c r="E4" s="9">
        <f>COUNTIF('入力フォーム'!O:O,"レンタルEカード")-1</f>
        <v>0</v>
      </c>
      <c r="F4" s="9" t="s">
        <v>36</v>
      </c>
      <c r="G4" s="24"/>
      <c r="H4" s="24"/>
      <c r="I4" s="24"/>
      <c r="J4" s="24"/>
    </row>
    <row r="5" spans="1:6" ht="18">
      <c r="A5" s="6" t="s">
        <v>21</v>
      </c>
      <c r="B5" s="7"/>
      <c r="D5" s="10" t="s">
        <v>34</v>
      </c>
      <c r="E5" s="9">
        <f>COUNTIF('入力フォーム'!Q:Q,"大会バス(有料)")-1</f>
        <v>0</v>
      </c>
      <c r="F5" s="9" t="s">
        <v>35</v>
      </c>
    </row>
    <row r="6" spans="1:6" ht="18" customHeight="1">
      <c r="A6" s="3"/>
      <c r="B6" s="3"/>
      <c r="D6" s="10" t="s">
        <v>33</v>
      </c>
      <c r="E6" s="9">
        <f>COUNTIF('入力フォーム'!R:R,"希望する")</f>
        <v>0</v>
      </c>
      <c r="F6" s="9" t="s">
        <v>37</v>
      </c>
    </row>
    <row r="7" spans="1:6" ht="18">
      <c r="A7" s="20" t="s">
        <v>41</v>
      </c>
      <c r="B7" s="21"/>
      <c r="D7" s="12"/>
      <c r="E7" s="13"/>
      <c r="F7" s="13"/>
    </row>
    <row r="8" spans="1:2" ht="18">
      <c r="A8" s="5" t="s">
        <v>0</v>
      </c>
      <c r="B8" s="7"/>
    </row>
    <row r="9" spans="1:2" ht="18">
      <c r="A9" s="5" t="s">
        <v>43</v>
      </c>
      <c r="B9" s="7"/>
    </row>
    <row r="10" spans="1:2" ht="18">
      <c r="A10" s="6" t="s">
        <v>15</v>
      </c>
      <c r="B10" s="7"/>
    </row>
    <row r="11" spans="1:2" ht="18">
      <c r="A11" s="6" t="s">
        <v>30</v>
      </c>
      <c r="B11" s="2"/>
    </row>
    <row r="12" spans="1:2" ht="18">
      <c r="A12" s="12"/>
      <c r="B12" s="13"/>
    </row>
  </sheetData>
  <sheetProtection sheet="1" selectLockedCells="1"/>
  <mergeCells count="4">
    <mergeCell ref="A1:B1"/>
    <mergeCell ref="D1:F1"/>
    <mergeCell ref="G2:J4"/>
    <mergeCell ref="A7:B7"/>
  </mergeCells>
  <dataValidations count="1">
    <dataValidation allowBlank="1" showInputMessage="1" showErrorMessage="1" imeMode="disabled" sqref="B3:B4 B10:B11"/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showGridLines="0" tabSelected="1" zoomScale="25" zoomScaleNormal="25" zoomScalePageLayoutView="0" workbookViewId="0" topLeftCell="A1">
      <selection activeCell="J46" sqref="J46"/>
    </sheetView>
  </sheetViews>
  <sheetFormatPr defaultColWidth="8.8515625" defaultRowHeight="15"/>
  <cols>
    <col min="1" max="1" width="5.8515625" style="4" customWidth="1"/>
    <col min="2" max="2" width="18.28125" style="4" bestFit="1" customWidth="1"/>
    <col min="3" max="3" width="23.00390625" style="4" customWidth="1"/>
    <col min="4" max="4" width="25.140625" style="4" customWidth="1"/>
    <col min="5" max="5" width="13.28125" style="4" customWidth="1"/>
    <col min="6" max="6" width="14.140625" style="4" customWidth="1"/>
    <col min="7" max="7" width="17.421875" style="4" customWidth="1"/>
    <col min="8" max="8" width="19.57421875" style="18" customWidth="1"/>
    <col min="9" max="9" width="17.421875" style="19" customWidth="1"/>
    <col min="10" max="10" width="74.57421875" style="4" customWidth="1"/>
    <col min="11" max="11" width="23.8515625" style="4" customWidth="1"/>
    <col min="12" max="12" width="15.7109375" style="4" customWidth="1"/>
    <col min="13" max="13" width="13.140625" style="4" bestFit="1" customWidth="1"/>
    <col min="14" max="14" width="19.57421875" style="4" bestFit="1" customWidth="1"/>
    <col min="15" max="15" width="14.7109375" style="4" customWidth="1"/>
    <col min="16" max="17" width="16.28125" style="4" customWidth="1"/>
    <col min="18" max="18" width="13.8515625" style="4" customWidth="1"/>
    <col min="19" max="19" width="41.421875" style="4" customWidth="1"/>
    <col min="20" max="16384" width="8.8515625" style="4" customWidth="1"/>
  </cols>
  <sheetData>
    <row r="1" spans="1:19" ht="72">
      <c r="A1" s="28" t="s">
        <v>1</v>
      </c>
      <c r="B1" s="29" t="s">
        <v>22</v>
      </c>
      <c r="C1" s="29" t="s">
        <v>60</v>
      </c>
      <c r="D1" s="29" t="s">
        <v>61</v>
      </c>
      <c r="E1" s="30" t="s">
        <v>51</v>
      </c>
      <c r="F1" s="30" t="s">
        <v>52</v>
      </c>
      <c r="G1" s="29" t="s">
        <v>48</v>
      </c>
      <c r="H1" s="31" t="s">
        <v>53</v>
      </c>
      <c r="I1" s="32" t="s">
        <v>49</v>
      </c>
      <c r="J1" s="30" t="s">
        <v>50</v>
      </c>
      <c r="K1" s="29" t="s">
        <v>59</v>
      </c>
      <c r="L1" s="30" t="s">
        <v>5</v>
      </c>
      <c r="M1" s="30" t="s">
        <v>55</v>
      </c>
      <c r="N1" s="30" t="s">
        <v>56</v>
      </c>
      <c r="O1" s="30" t="s">
        <v>57</v>
      </c>
      <c r="P1" s="29" t="s">
        <v>11</v>
      </c>
      <c r="Q1" s="29" t="s">
        <v>58</v>
      </c>
      <c r="R1" s="29" t="s">
        <v>12</v>
      </c>
      <c r="S1" s="33" t="s">
        <v>54</v>
      </c>
    </row>
    <row r="2" spans="1:19" ht="18">
      <c r="A2" s="34" t="s">
        <v>2</v>
      </c>
      <c r="B2" s="35">
        <f aca="true" t="shared" si="0" ref="B2:B52">IF(AND(M2=0,N2=0),"",IF(OR(N2="MF",N2="WF",N2="JB",N2="OAL",N2="OAS",N2="BL",N2="BS",N2="N",N2="G",N2="N(矢板市民)",N2="G(矢板市民)"),IF(N2="JB",1500,0)+IF(OR(N2="OAL",N2="OAS"),4000,0)+IF(OR(N2="BL",N2="BS"),3000,0)+IF(OR(N2="N",N2="G"),500,0)+IF(OR(N2="N(矢板市民)",N2="G(矢板市民)"),200,0),IF(M2="小学生以下",200,0)+IF(M2="中・高校生",1500,0)+IF(M2="大学生",IF(OR(N2="M21E",N2="W21E"),3500,3000),0)+IF(M2="一般",IF(OR(N2="M21E",N2="W21E"),4500,4000),0))+IF(O2="レンタルEカード",300,0)+IF(R2="希望する",500,0))</f>
        <v>4800</v>
      </c>
      <c r="C2" s="36" t="s">
        <v>3</v>
      </c>
      <c r="D2" s="36" t="s">
        <v>4</v>
      </c>
      <c r="E2" s="36" t="s">
        <v>7</v>
      </c>
      <c r="F2" s="37">
        <v>34897</v>
      </c>
      <c r="G2" s="38">
        <f aca="true" t="shared" si="1" ref="G2:G33">IF(F2=0,"",DATEDIF(F2,43190+365,"Y"))</f>
        <v>23</v>
      </c>
      <c r="H2" s="39" t="s">
        <v>10</v>
      </c>
      <c r="I2" s="36" t="s">
        <v>8</v>
      </c>
      <c r="J2" s="36" t="s">
        <v>9</v>
      </c>
      <c r="K2" s="36" t="s">
        <v>6</v>
      </c>
      <c r="L2" s="36" t="s">
        <v>13</v>
      </c>
      <c r="M2" s="36" t="s">
        <v>28</v>
      </c>
      <c r="N2" s="36" t="s">
        <v>29</v>
      </c>
      <c r="O2" s="36" t="s">
        <v>23</v>
      </c>
      <c r="P2" s="36"/>
      <c r="Q2" s="36" t="s">
        <v>24</v>
      </c>
      <c r="R2" s="36"/>
      <c r="S2" s="40"/>
    </row>
    <row r="3" spans="1:19" ht="18">
      <c r="A3" s="41">
        <v>1</v>
      </c>
      <c r="B3" s="42">
        <f>IF(AND(M3=0,N3=0),"",IF(OR(N3="MF",N3="WF",N3="JB",N3="OAL",N3="OAS",N3="BL",N3="BS",N3="N",N3="G",N3="N(矢板市民)",N3="G(矢板市民)"),IF(N3="JB",1500,0)+IF(OR(N3="OAL",N3="OAS"),4000,0)+IF(OR(N3="BL",N3="BS"),3000,0)+IF(OR(N3="N",N3="G"),500,0)+IF(OR(N3="N(矢板市民)",N3="G(矢板市民)"),200,0),IF(M3="小学生以下",200,0)+IF(M3="中・高校生",1500,0)+IF(M3="大学生",IF(OR(N3="M21E",N3="W21E"),3500,3000),0)+IF(M3="一般",IF(OR(N3="M21E",N3="W21E"),4500,4000),0))+IF(O3="レンタルEカード",300,0)+IF(R3="希望する",500,0))</f>
      </c>
      <c r="C3" s="45"/>
      <c r="D3" s="45"/>
      <c r="E3" s="45"/>
      <c r="F3" s="46"/>
      <c r="G3" s="43">
        <f t="shared" si="1"/>
      </c>
      <c r="H3" s="51"/>
      <c r="I3" s="45"/>
      <c r="J3" s="45"/>
      <c r="K3" s="45"/>
      <c r="L3" s="45"/>
      <c r="M3" s="45"/>
      <c r="N3" s="45"/>
      <c r="O3" s="45"/>
      <c r="P3" s="45"/>
      <c r="Q3" s="45"/>
      <c r="R3" s="45"/>
      <c r="S3" s="52"/>
    </row>
    <row r="4" spans="1:19" ht="18">
      <c r="A4" s="34">
        <v>2</v>
      </c>
      <c r="B4" s="35">
        <f t="shared" si="0"/>
      </c>
      <c r="C4" s="47"/>
      <c r="D4" s="47"/>
      <c r="E4" s="47"/>
      <c r="F4" s="48"/>
      <c r="G4" s="38">
        <f t="shared" si="1"/>
      </c>
      <c r="H4" s="53"/>
      <c r="I4" s="47"/>
      <c r="J4" s="47"/>
      <c r="K4" s="47"/>
      <c r="L4" s="47"/>
      <c r="M4" s="47"/>
      <c r="N4" s="47"/>
      <c r="O4" s="47"/>
      <c r="P4" s="47"/>
      <c r="Q4" s="47"/>
      <c r="R4" s="47"/>
      <c r="S4" s="54"/>
    </row>
    <row r="5" spans="1:19" ht="18">
      <c r="A5" s="41">
        <v>3</v>
      </c>
      <c r="B5" s="42">
        <f t="shared" si="0"/>
      </c>
      <c r="C5" s="45"/>
      <c r="D5" s="45"/>
      <c r="E5" s="45"/>
      <c r="F5" s="46"/>
      <c r="G5" s="43">
        <f t="shared" si="1"/>
      </c>
      <c r="H5" s="51"/>
      <c r="I5" s="45"/>
      <c r="J5" s="45"/>
      <c r="K5" s="45"/>
      <c r="L5" s="45"/>
      <c r="M5" s="45"/>
      <c r="N5" s="45"/>
      <c r="O5" s="45"/>
      <c r="P5" s="45"/>
      <c r="Q5" s="45"/>
      <c r="R5" s="45"/>
      <c r="S5" s="52"/>
    </row>
    <row r="6" spans="1:19" ht="18">
      <c r="A6" s="34">
        <v>4</v>
      </c>
      <c r="B6" s="35">
        <f t="shared" si="0"/>
      </c>
      <c r="C6" s="47"/>
      <c r="D6" s="47"/>
      <c r="E6" s="47"/>
      <c r="F6" s="48"/>
      <c r="G6" s="38">
        <f t="shared" si="1"/>
      </c>
      <c r="H6" s="53"/>
      <c r="I6" s="47"/>
      <c r="J6" s="47"/>
      <c r="K6" s="47"/>
      <c r="L6" s="47"/>
      <c r="M6" s="47"/>
      <c r="N6" s="47"/>
      <c r="O6" s="47"/>
      <c r="P6" s="47"/>
      <c r="Q6" s="47"/>
      <c r="R6" s="47"/>
      <c r="S6" s="54"/>
    </row>
    <row r="7" spans="1:19" ht="18">
      <c r="A7" s="41">
        <v>5</v>
      </c>
      <c r="B7" s="42">
        <f t="shared" si="0"/>
      </c>
      <c r="C7" s="45"/>
      <c r="D7" s="45"/>
      <c r="E7" s="45"/>
      <c r="F7" s="46"/>
      <c r="G7" s="43">
        <f t="shared" si="1"/>
      </c>
      <c r="H7" s="51"/>
      <c r="I7" s="45"/>
      <c r="J7" s="45"/>
      <c r="K7" s="45"/>
      <c r="L7" s="45"/>
      <c r="M7" s="45"/>
      <c r="N7" s="45"/>
      <c r="O7" s="45"/>
      <c r="P7" s="45"/>
      <c r="Q7" s="45"/>
      <c r="R7" s="45"/>
      <c r="S7" s="52"/>
    </row>
    <row r="8" spans="1:19" ht="18">
      <c r="A8" s="34">
        <v>6</v>
      </c>
      <c r="B8" s="35">
        <f t="shared" si="0"/>
      </c>
      <c r="C8" s="47"/>
      <c r="D8" s="47"/>
      <c r="E8" s="47"/>
      <c r="F8" s="48"/>
      <c r="G8" s="38">
        <f t="shared" si="1"/>
      </c>
      <c r="H8" s="53"/>
      <c r="I8" s="47"/>
      <c r="J8" s="47"/>
      <c r="K8" s="47"/>
      <c r="L8" s="47"/>
      <c r="M8" s="47"/>
      <c r="N8" s="47"/>
      <c r="O8" s="47"/>
      <c r="P8" s="47"/>
      <c r="Q8" s="47"/>
      <c r="R8" s="47"/>
      <c r="S8" s="54"/>
    </row>
    <row r="9" spans="1:19" ht="18">
      <c r="A9" s="41">
        <v>7</v>
      </c>
      <c r="B9" s="42">
        <f t="shared" si="0"/>
      </c>
      <c r="C9" s="45"/>
      <c r="D9" s="45"/>
      <c r="E9" s="45"/>
      <c r="F9" s="46"/>
      <c r="G9" s="43">
        <f t="shared" si="1"/>
      </c>
      <c r="H9" s="51"/>
      <c r="I9" s="45"/>
      <c r="J9" s="45"/>
      <c r="K9" s="45"/>
      <c r="L9" s="45"/>
      <c r="M9" s="45"/>
      <c r="N9" s="45"/>
      <c r="O9" s="45"/>
      <c r="P9" s="45"/>
      <c r="Q9" s="45"/>
      <c r="R9" s="45"/>
      <c r="S9" s="52"/>
    </row>
    <row r="10" spans="1:19" ht="18">
      <c r="A10" s="34">
        <v>8</v>
      </c>
      <c r="B10" s="35">
        <f t="shared" si="0"/>
      </c>
      <c r="C10" s="47"/>
      <c r="D10" s="47"/>
      <c r="E10" s="47"/>
      <c r="F10" s="48"/>
      <c r="G10" s="38">
        <f t="shared" si="1"/>
      </c>
      <c r="H10" s="53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54"/>
    </row>
    <row r="11" spans="1:19" ht="18">
      <c r="A11" s="41">
        <v>9</v>
      </c>
      <c r="B11" s="42">
        <f t="shared" si="0"/>
      </c>
      <c r="C11" s="45"/>
      <c r="D11" s="45"/>
      <c r="E11" s="45"/>
      <c r="F11" s="46"/>
      <c r="G11" s="43">
        <f t="shared" si="1"/>
      </c>
      <c r="H11" s="51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52"/>
    </row>
    <row r="12" spans="1:19" ht="18">
      <c r="A12" s="34">
        <v>10</v>
      </c>
      <c r="B12" s="35">
        <f>IF(AND(M12=0,N12=0),"",IF(OR(N12="MF",N12="WF",N12="JB",N12="OAL",N12="OAS",N12="BL",N12="BS",N12="N",N12="G",N12="N(矢板市民)",N12="G(矢板市民)"),IF(N12="JB",1500,0)+IF(OR(N12="OAL",N12="OAS"),4000,0)+IF(OR(N12="BL",N12="BS"),3000,0)+IF(OR(N12="N",N12="G"),500,0)+IF(OR(N12="N(矢板市民)",N12="G(矢板市民)"),200,0),IF(M12="小学生以下",200,0)+IF(M12="中・高校生",1500,0)+IF(M12="大学生",IF(OR(N12="M21E",N12="W21E"),3500,3000),0)+IF(M12="一般",IF(OR(N12="M21E",N12="W21E"),4500,4000),0))+IF(O12="レンタルEカード",300,0)+IF(R12="希望する",500,0))</f>
      </c>
      <c r="C12" s="47"/>
      <c r="D12" s="47"/>
      <c r="E12" s="47"/>
      <c r="F12" s="48"/>
      <c r="G12" s="38">
        <f t="shared" si="1"/>
      </c>
      <c r="H12" s="53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54"/>
    </row>
    <row r="13" spans="1:19" ht="18">
      <c r="A13" s="41">
        <v>11</v>
      </c>
      <c r="B13" s="42">
        <f t="shared" si="0"/>
      </c>
      <c r="C13" s="45"/>
      <c r="D13" s="45"/>
      <c r="E13" s="45"/>
      <c r="F13" s="46"/>
      <c r="G13" s="43">
        <f t="shared" si="1"/>
      </c>
      <c r="H13" s="51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52"/>
    </row>
    <row r="14" spans="1:19" ht="18">
      <c r="A14" s="34">
        <v>12</v>
      </c>
      <c r="B14" s="35">
        <f t="shared" si="0"/>
      </c>
      <c r="C14" s="47"/>
      <c r="D14" s="47"/>
      <c r="E14" s="47"/>
      <c r="F14" s="48"/>
      <c r="G14" s="38">
        <f t="shared" si="1"/>
      </c>
      <c r="H14" s="53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54"/>
    </row>
    <row r="15" spans="1:19" ht="18">
      <c r="A15" s="41">
        <v>13</v>
      </c>
      <c r="B15" s="42">
        <f t="shared" si="0"/>
      </c>
      <c r="C15" s="45"/>
      <c r="D15" s="45"/>
      <c r="E15" s="45"/>
      <c r="F15" s="46"/>
      <c r="G15" s="43">
        <f t="shared" si="1"/>
      </c>
      <c r="H15" s="51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52"/>
    </row>
    <row r="16" spans="1:19" ht="18">
      <c r="A16" s="34">
        <v>14</v>
      </c>
      <c r="B16" s="35">
        <f t="shared" si="0"/>
      </c>
      <c r="C16" s="47"/>
      <c r="D16" s="47"/>
      <c r="E16" s="47"/>
      <c r="F16" s="48"/>
      <c r="G16" s="38">
        <f t="shared" si="1"/>
      </c>
      <c r="H16" s="53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54"/>
    </row>
    <row r="17" spans="1:19" ht="18">
      <c r="A17" s="41">
        <v>15</v>
      </c>
      <c r="B17" s="42">
        <f t="shared" si="0"/>
      </c>
      <c r="C17" s="45"/>
      <c r="D17" s="45"/>
      <c r="E17" s="45"/>
      <c r="F17" s="46"/>
      <c r="G17" s="43">
        <f t="shared" si="1"/>
      </c>
      <c r="H17" s="51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52"/>
    </row>
    <row r="18" spans="1:19" ht="18">
      <c r="A18" s="34">
        <v>16</v>
      </c>
      <c r="B18" s="35">
        <f t="shared" si="0"/>
      </c>
      <c r="C18" s="47"/>
      <c r="D18" s="47"/>
      <c r="E18" s="47"/>
      <c r="F18" s="48"/>
      <c r="G18" s="38">
        <f t="shared" si="1"/>
      </c>
      <c r="H18" s="53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54"/>
    </row>
    <row r="19" spans="1:19" ht="18">
      <c r="A19" s="41">
        <v>17</v>
      </c>
      <c r="B19" s="42">
        <f t="shared" si="0"/>
      </c>
      <c r="C19" s="45"/>
      <c r="D19" s="45"/>
      <c r="E19" s="45"/>
      <c r="F19" s="46"/>
      <c r="G19" s="43">
        <f t="shared" si="1"/>
      </c>
      <c r="H19" s="51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52"/>
    </row>
    <row r="20" spans="1:19" ht="18">
      <c r="A20" s="34">
        <v>18</v>
      </c>
      <c r="B20" s="35">
        <f t="shared" si="0"/>
      </c>
      <c r="C20" s="47"/>
      <c r="D20" s="47"/>
      <c r="E20" s="47"/>
      <c r="F20" s="48"/>
      <c r="G20" s="38">
        <f t="shared" si="1"/>
      </c>
      <c r="H20" s="53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54"/>
    </row>
    <row r="21" spans="1:19" ht="18">
      <c r="A21" s="41">
        <v>19</v>
      </c>
      <c r="B21" s="42">
        <f t="shared" si="0"/>
      </c>
      <c r="C21" s="45"/>
      <c r="D21" s="45"/>
      <c r="E21" s="45"/>
      <c r="F21" s="46"/>
      <c r="G21" s="43">
        <f t="shared" si="1"/>
      </c>
      <c r="H21" s="51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52"/>
    </row>
    <row r="22" spans="1:19" ht="18">
      <c r="A22" s="34">
        <v>20</v>
      </c>
      <c r="B22" s="35">
        <f t="shared" si="0"/>
      </c>
      <c r="C22" s="47"/>
      <c r="D22" s="47"/>
      <c r="E22" s="47"/>
      <c r="F22" s="48"/>
      <c r="G22" s="38">
        <f t="shared" si="1"/>
      </c>
      <c r="H22" s="53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54"/>
    </row>
    <row r="23" spans="1:19" ht="18">
      <c r="A23" s="41">
        <v>21</v>
      </c>
      <c r="B23" s="42">
        <f t="shared" si="0"/>
      </c>
      <c r="C23" s="45"/>
      <c r="D23" s="45"/>
      <c r="E23" s="45"/>
      <c r="F23" s="46"/>
      <c r="G23" s="43">
        <f t="shared" si="1"/>
      </c>
      <c r="H23" s="51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52"/>
    </row>
    <row r="24" spans="1:19" ht="18">
      <c r="A24" s="34">
        <v>22</v>
      </c>
      <c r="B24" s="35">
        <f t="shared" si="0"/>
      </c>
      <c r="C24" s="47"/>
      <c r="D24" s="47"/>
      <c r="E24" s="47"/>
      <c r="F24" s="48"/>
      <c r="G24" s="38">
        <f t="shared" si="1"/>
      </c>
      <c r="H24" s="53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54"/>
    </row>
    <row r="25" spans="1:19" ht="18">
      <c r="A25" s="41">
        <v>23</v>
      </c>
      <c r="B25" s="42">
        <f t="shared" si="0"/>
      </c>
      <c r="C25" s="45"/>
      <c r="D25" s="45"/>
      <c r="E25" s="45"/>
      <c r="F25" s="46"/>
      <c r="G25" s="43">
        <f t="shared" si="1"/>
      </c>
      <c r="H25" s="51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52"/>
    </row>
    <row r="26" spans="1:19" ht="18">
      <c r="A26" s="34">
        <v>24</v>
      </c>
      <c r="B26" s="35">
        <f t="shared" si="0"/>
      </c>
      <c r="C26" s="47"/>
      <c r="D26" s="47"/>
      <c r="E26" s="47"/>
      <c r="F26" s="48"/>
      <c r="G26" s="38">
        <f t="shared" si="1"/>
      </c>
      <c r="H26" s="53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54"/>
    </row>
    <row r="27" spans="1:19" ht="18">
      <c r="A27" s="41">
        <v>25</v>
      </c>
      <c r="B27" s="42">
        <f t="shared" si="0"/>
      </c>
      <c r="C27" s="45"/>
      <c r="D27" s="45"/>
      <c r="E27" s="45"/>
      <c r="F27" s="46"/>
      <c r="G27" s="43">
        <f t="shared" si="1"/>
      </c>
      <c r="H27" s="51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52"/>
    </row>
    <row r="28" spans="1:19" ht="18">
      <c r="A28" s="34">
        <v>26</v>
      </c>
      <c r="B28" s="35">
        <f t="shared" si="0"/>
      </c>
      <c r="C28" s="47"/>
      <c r="D28" s="47"/>
      <c r="E28" s="47"/>
      <c r="F28" s="48"/>
      <c r="G28" s="38">
        <f t="shared" si="1"/>
      </c>
      <c r="H28" s="53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54"/>
    </row>
    <row r="29" spans="1:19" ht="18">
      <c r="A29" s="41">
        <v>27</v>
      </c>
      <c r="B29" s="42">
        <f t="shared" si="0"/>
      </c>
      <c r="C29" s="45"/>
      <c r="D29" s="45"/>
      <c r="E29" s="45"/>
      <c r="F29" s="46"/>
      <c r="G29" s="43">
        <f t="shared" si="1"/>
      </c>
      <c r="H29" s="51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52"/>
    </row>
    <row r="30" spans="1:19" ht="18">
      <c r="A30" s="34">
        <v>28</v>
      </c>
      <c r="B30" s="35">
        <f t="shared" si="0"/>
      </c>
      <c r="C30" s="47"/>
      <c r="D30" s="47"/>
      <c r="E30" s="47"/>
      <c r="F30" s="48"/>
      <c r="G30" s="38">
        <f t="shared" si="1"/>
      </c>
      <c r="H30" s="53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54"/>
    </row>
    <row r="31" spans="1:19" ht="18">
      <c r="A31" s="41">
        <v>29</v>
      </c>
      <c r="B31" s="42">
        <f t="shared" si="0"/>
      </c>
      <c r="C31" s="45"/>
      <c r="D31" s="45"/>
      <c r="E31" s="45"/>
      <c r="F31" s="46"/>
      <c r="G31" s="43">
        <f t="shared" si="1"/>
      </c>
      <c r="H31" s="51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52"/>
    </row>
    <row r="32" spans="1:19" ht="18">
      <c r="A32" s="34">
        <v>30</v>
      </c>
      <c r="B32" s="35">
        <f t="shared" si="0"/>
      </c>
      <c r="C32" s="47"/>
      <c r="D32" s="47"/>
      <c r="E32" s="47"/>
      <c r="F32" s="48"/>
      <c r="G32" s="38">
        <f t="shared" si="1"/>
      </c>
      <c r="H32" s="53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54"/>
    </row>
    <row r="33" spans="1:19" ht="18">
      <c r="A33" s="41">
        <v>31</v>
      </c>
      <c r="B33" s="42">
        <f t="shared" si="0"/>
      </c>
      <c r="C33" s="45"/>
      <c r="D33" s="45"/>
      <c r="E33" s="45"/>
      <c r="F33" s="46"/>
      <c r="G33" s="43">
        <f t="shared" si="1"/>
      </c>
      <c r="H33" s="51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52"/>
    </row>
    <row r="34" spans="1:19" ht="18">
      <c r="A34" s="34">
        <v>32</v>
      </c>
      <c r="B34" s="35">
        <f t="shared" si="0"/>
      </c>
      <c r="C34" s="47"/>
      <c r="D34" s="47"/>
      <c r="E34" s="47"/>
      <c r="F34" s="48"/>
      <c r="G34" s="38">
        <f aca="true" t="shared" si="2" ref="G34:G52">IF(F34=0,"",DATEDIF(F34,43190+365,"Y"))</f>
      </c>
      <c r="H34" s="53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54"/>
    </row>
    <row r="35" spans="1:19" ht="18">
      <c r="A35" s="41">
        <v>33</v>
      </c>
      <c r="B35" s="42">
        <f t="shared" si="0"/>
      </c>
      <c r="C35" s="45"/>
      <c r="D35" s="45"/>
      <c r="E35" s="45"/>
      <c r="F35" s="46"/>
      <c r="G35" s="43">
        <f t="shared" si="2"/>
      </c>
      <c r="H35" s="51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52"/>
    </row>
    <row r="36" spans="1:19" ht="18">
      <c r="A36" s="34">
        <v>34</v>
      </c>
      <c r="B36" s="35">
        <f t="shared" si="0"/>
      </c>
      <c r="C36" s="47"/>
      <c r="D36" s="47"/>
      <c r="E36" s="47"/>
      <c r="F36" s="48"/>
      <c r="G36" s="38">
        <f t="shared" si="2"/>
      </c>
      <c r="H36" s="53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54"/>
    </row>
    <row r="37" spans="1:19" ht="18">
      <c r="A37" s="41">
        <v>35</v>
      </c>
      <c r="B37" s="42">
        <f t="shared" si="0"/>
      </c>
      <c r="C37" s="45"/>
      <c r="D37" s="45"/>
      <c r="E37" s="45"/>
      <c r="F37" s="46"/>
      <c r="G37" s="43">
        <f t="shared" si="2"/>
      </c>
      <c r="H37" s="51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52"/>
    </row>
    <row r="38" spans="1:19" ht="18">
      <c r="A38" s="34">
        <v>36</v>
      </c>
      <c r="B38" s="35">
        <f t="shared" si="0"/>
      </c>
      <c r="C38" s="47"/>
      <c r="D38" s="47"/>
      <c r="E38" s="47"/>
      <c r="F38" s="48"/>
      <c r="G38" s="38">
        <f t="shared" si="2"/>
      </c>
      <c r="H38" s="53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54"/>
    </row>
    <row r="39" spans="1:19" ht="18">
      <c r="A39" s="41">
        <v>37</v>
      </c>
      <c r="B39" s="42">
        <f t="shared" si="0"/>
      </c>
      <c r="C39" s="45"/>
      <c r="D39" s="45"/>
      <c r="E39" s="45"/>
      <c r="F39" s="46"/>
      <c r="G39" s="43">
        <f t="shared" si="2"/>
      </c>
      <c r="H39" s="51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52"/>
    </row>
    <row r="40" spans="1:19" ht="18">
      <c r="A40" s="34">
        <v>38</v>
      </c>
      <c r="B40" s="35">
        <f t="shared" si="0"/>
      </c>
      <c r="C40" s="47"/>
      <c r="D40" s="47"/>
      <c r="E40" s="47"/>
      <c r="F40" s="48"/>
      <c r="G40" s="38">
        <f t="shared" si="2"/>
      </c>
      <c r="H40" s="53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54"/>
    </row>
    <row r="41" spans="1:19" ht="18">
      <c r="A41" s="41">
        <v>39</v>
      </c>
      <c r="B41" s="42">
        <f t="shared" si="0"/>
      </c>
      <c r="C41" s="45"/>
      <c r="D41" s="45"/>
      <c r="E41" s="45"/>
      <c r="F41" s="46"/>
      <c r="G41" s="43">
        <f t="shared" si="2"/>
      </c>
      <c r="H41" s="51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52"/>
    </row>
    <row r="42" spans="1:19" ht="18">
      <c r="A42" s="34">
        <v>40</v>
      </c>
      <c r="B42" s="35">
        <f t="shared" si="0"/>
      </c>
      <c r="C42" s="47"/>
      <c r="D42" s="47"/>
      <c r="E42" s="47"/>
      <c r="F42" s="48"/>
      <c r="G42" s="38">
        <f t="shared" si="2"/>
      </c>
      <c r="H42" s="53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54"/>
    </row>
    <row r="43" spans="1:19" ht="18">
      <c r="A43" s="41">
        <v>41</v>
      </c>
      <c r="B43" s="42">
        <f t="shared" si="0"/>
      </c>
      <c r="C43" s="45"/>
      <c r="D43" s="45"/>
      <c r="E43" s="45"/>
      <c r="F43" s="46"/>
      <c r="G43" s="43">
        <f t="shared" si="2"/>
      </c>
      <c r="H43" s="51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52"/>
    </row>
    <row r="44" spans="1:19" ht="18">
      <c r="A44" s="34">
        <v>42</v>
      </c>
      <c r="B44" s="35">
        <f t="shared" si="0"/>
      </c>
      <c r="C44" s="47"/>
      <c r="D44" s="47"/>
      <c r="E44" s="47"/>
      <c r="F44" s="48"/>
      <c r="G44" s="38">
        <f t="shared" si="2"/>
      </c>
      <c r="H44" s="53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54"/>
    </row>
    <row r="45" spans="1:19" ht="18">
      <c r="A45" s="41">
        <v>43</v>
      </c>
      <c r="B45" s="42">
        <f t="shared" si="0"/>
      </c>
      <c r="C45" s="45"/>
      <c r="D45" s="45"/>
      <c r="E45" s="45"/>
      <c r="F45" s="46"/>
      <c r="G45" s="43">
        <f t="shared" si="2"/>
      </c>
      <c r="H45" s="51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52"/>
    </row>
    <row r="46" spans="1:19" ht="18">
      <c r="A46" s="34">
        <v>44</v>
      </c>
      <c r="B46" s="35">
        <f t="shared" si="0"/>
      </c>
      <c r="C46" s="47"/>
      <c r="D46" s="47"/>
      <c r="E46" s="47"/>
      <c r="F46" s="48"/>
      <c r="G46" s="38">
        <f t="shared" si="2"/>
      </c>
      <c r="H46" s="53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54"/>
    </row>
    <row r="47" spans="1:19" ht="18">
      <c r="A47" s="41">
        <v>45</v>
      </c>
      <c r="B47" s="42">
        <f t="shared" si="0"/>
      </c>
      <c r="C47" s="45"/>
      <c r="D47" s="45"/>
      <c r="E47" s="45"/>
      <c r="F47" s="46"/>
      <c r="G47" s="43">
        <f t="shared" si="2"/>
      </c>
      <c r="H47" s="51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52"/>
    </row>
    <row r="48" spans="1:19" ht="18">
      <c r="A48" s="34">
        <v>46</v>
      </c>
      <c r="B48" s="35">
        <f t="shared" si="0"/>
      </c>
      <c r="C48" s="47"/>
      <c r="D48" s="47"/>
      <c r="E48" s="47"/>
      <c r="F48" s="48"/>
      <c r="G48" s="38">
        <f t="shared" si="2"/>
      </c>
      <c r="H48" s="53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54"/>
    </row>
    <row r="49" spans="1:19" ht="18">
      <c r="A49" s="41">
        <v>47</v>
      </c>
      <c r="B49" s="42">
        <f t="shared" si="0"/>
      </c>
      <c r="C49" s="45"/>
      <c r="D49" s="45"/>
      <c r="E49" s="45"/>
      <c r="F49" s="46"/>
      <c r="G49" s="43">
        <f t="shared" si="2"/>
      </c>
      <c r="H49" s="51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52"/>
    </row>
    <row r="50" spans="1:19" ht="18">
      <c r="A50" s="34">
        <v>48</v>
      </c>
      <c r="B50" s="35">
        <f t="shared" si="0"/>
      </c>
      <c r="C50" s="47"/>
      <c r="D50" s="47"/>
      <c r="E50" s="47"/>
      <c r="F50" s="48"/>
      <c r="G50" s="38">
        <f t="shared" si="2"/>
      </c>
      <c r="H50" s="53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54"/>
    </row>
    <row r="51" spans="1:19" ht="18">
      <c r="A51" s="41">
        <v>49</v>
      </c>
      <c r="B51" s="42">
        <f t="shared" si="0"/>
      </c>
      <c r="C51" s="45"/>
      <c r="D51" s="45"/>
      <c r="E51" s="45"/>
      <c r="F51" s="46"/>
      <c r="G51" s="43">
        <f t="shared" si="2"/>
      </c>
      <c r="H51" s="51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52"/>
    </row>
    <row r="52" spans="1:19" ht="18">
      <c r="A52" s="27">
        <v>50</v>
      </c>
      <c r="B52" s="25">
        <f t="shared" si="0"/>
      </c>
      <c r="C52" s="49"/>
      <c r="D52" s="49"/>
      <c r="E52" s="49"/>
      <c r="F52" s="50"/>
      <c r="G52" s="44">
        <f t="shared" si="2"/>
      </c>
      <c r="H52" s="55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26"/>
    </row>
  </sheetData>
  <sheetProtection password="8F61" sheet="1" selectLockedCells="1"/>
  <dataValidations count="15">
    <dataValidation type="list" allowBlank="1" showInputMessage="1" showErrorMessage="1" sqref="O2:O52">
      <formula1>"マイEカード,レンタルEカード"</formula1>
    </dataValidation>
    <dataValidation type="list" allowBlank="1" showInputMessage="1" showErrorMessage="1" error="入力に不備があります。&#10;プルダウンリストから選択して入力してください。" sqref="R53:R54">
      <formula1>"希望する,,　"</formula1>
    </dataValidation>
    <dataValidation type="list" allowBlank="1" showInputMessage="1" showErrorMessage="1" error="入力に不備があります。&#10;プルダウンリストから選択して入力してください。" imeMode="off" sqref="N53:N65536">
      <formula1>"M21E,M21A,M21AS,M20A,M35A,M40A,M45A,M50A,M55A,M60A,M65A,M70A,M18A,M15A,M12,M10,W21E,W21A,W21AS,W20A,W35A,W40A,W45A,W50A,W55A,W60A,W65A,W70A,W18A,W15A,W12,W10,MF,WF,JB,OAL,OAS,BL,BS,N,G"</formula1>
    </dataValidation>
    <dataValidation type="list" allowBlank="1" showInputMessage="1" showErrorMessage="1" prompt="大会バスの利用には料金がかかります。&#10;なお料金は参加費とは別に徴収させていただきます。&#10;" imeMode="off" sqref="Q53:Q65536">
      <formula1>"自家用車(運転者),自家用車(同乗者),大会バス(有料),その他"</formula1>
    </dataValidation>
    <dataValidation type="list" allowBlank="1" showErrorMessage="1" prompt="&#10;" imeMode="off" sqref="Q2:Q52">
      <formula1>"自家用車(運転者),自家用車(同乗者),大会バス(有料),その他"</formula1>
    </dataValidation>
    <dataValidation type="list" allowBlank="1" showInputMessage="1" showErrorMessage="1" error="入力に不備があります。&#10;プルダウンリストから選択して入力してください。" sqref="R2:R52">
      <formula1>"希望する"</formula1>
    </dataValidation>
    <dataValidation type="list" allowBlank="1" showInputMessage="1" showErrorMessage="1" error="入力に不備があります。&#10;プルダウンリストから選択して入力してください。" imeMode="disabled" sqref="N2:N52">
      <formula1>"M21E,M21A,M21AS,M20A,M35A,M40A,M45A,M50A,M55A,M60A,M65A,M70A,M18A,M15A,M12,M10,W21E,W21A,W21AS,W20A,W35A,W40A,W45A,W50A,W55A,W60A,W65A,W70A,W18A,W15A,W12,W10,MF,WF,JB,OAL,OAS,BL,BS,N,G,N(矢板市民),G(矢板市民)"</formula1>
    </dataValidation>
    <dataValidation type="list" allowBlank="1" showInputMessage="1" showErrorMessage="1" sqref="E2:E65536">
      <formula1>"男,女"</formula1>
    </dataValidation>
    <dataValidation allowBlank="1" showInputMessage="1" showErrorMessage="1" imeMode="on" sqref="J2:J65536"/>
    <dataValidation allowBlank="1" showInputMessage="1" showErrorMessage="1" promptTitle="ふりがな(ひらがな)【必須】" prompt="氏名の間に全角スペースを入れてください&#10;" imeMode="hiragana" sqref="D1:D65536"/>
    <dataValidation allowBlank="1" showInputMessage="1" showErrorMessage="1" imeMode="off" sqref="H2:H65536"/>
    <dataValidation type="list" allowBlank="1" showInputMessage="1" showErrorMessage="1" sqref="M2:M65536">
      <formula1>"一般, 大学生,中・高校生,小学生以下,"</formula1>
    </dataValidation>
    <dataValidation allowBlank="1" showInputMessage="1" showErrorMessage="1" promptTitle="競技者登録番号" prompt="登録中の場合、&#10;登録都道府県名を&#10;末尾の備考欄に明記してください。" imeMode="disabled" sqref="K1:K65536"/>
    <dataValidation allowBlank="1" showInputMessage="1" showErrorMessage="1" promptTitle="氏名【必須】" prompt="氏名の間に全角スペースを入れてください" imeMode="on" sqref="C1:C65536"/>
    <dataValidation allowBlank="1" showInputMessage="1" showErrorMessage="1" imeMode="disabled" sqref="P1:P65536 I1:I65536 F1:F65536"/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naoyafurudono</dc:creator>
  <cp:keywords/>
  <dc:description/>
  <cp:lastModifiedBy>naoyafurudono</cp:lastModifiedBy>
  <dcterms:created xsi:type="dcterms:W3CDTF">2018-02-28T08:51:26Z</dcterms:created>
  <dcterms:modified xsi:type="dcterms:W3CDTF">2018-03-29T07:31:49Z</dcterms:modified>
  <cp:category/>
  <cp:version/>
  <cp:contentType/>
  <cp:contentStatus/>
</cp:coreProperties>
</file>