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yafurudono\Documents\部活\オリエンテーリング\東工大大会18\"/>
    </mc:Choice>
  </mc:AlternateContent>
  <workbookProtection workbookAlgorithmName="SHA-512" workbookHashValue="HovnNtWxddoXwo4/gRIIseyZ1plyA4J1C37ARMq2cHxyzWv0/SI+uMdsByNvS+UMO4BbrKf0BYEtpvXSqLeXYw==" workbookSaltValue="oaijeREC4eEfs3NFGPXObA==" workbookSpinCount="100000" lockStructure="1"/>
  <bookViews>
    <workbookView minimized="1" xWindow="14772" yWindow="0" windowWidth="16968" windowHeight="10632"/>
  </bookViews>
  <sheets>
    <sheet name="説明" sheetId="3" r:id="rId1"/>
    <sheet name="確認" sheetId="4" r:id="rId2"/>
    <sheet name="入力フォーム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5" i="4"/>
  <c r="G3" i="1"/>
  <c r="G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E3" i="4" l="1"/>
  <c r="E4" i="4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2" i="1"/>
  <c r="E2" i="4" l="1"/>
</calcChain>
</file>

<file path=xl/sharedStrings.xml><?xml version="1.0" encoding="utf-8"?>
<sst xmlns="http://schemas.openxmlformats.org/spreadsheetml/2006/main" count="70" uniqueCount="66">
  <si>
    <t>氏名</t>
    <rPh sb="0" eb="2">
      <t>シメイ</t>
    </rPh>
    <phoneticPr fontId="1"/>
  </si>
  <si>
    <t>No.</t>
    <phoneticPr fontId="1"/>
  </si>
  <si>
    <t>ex</t>
    <phoneticPr fontId="1"/>
  </si>
  <si>
    <t>東工　太郎</t>
    <rPh sb="0" eb="1">
      <t>ヒガシ</t>
    </rPh>
    <rPh sb="1" eb="2">
      <t>コウ</t>
    </rPh>
    <rPh sb="3" eb="5">
      <t>タロウ</t>
    </rPh>
    <phoneticPr fontId="1"/>
  </si>
  <si>
    <t>とうこう　たろう</t>
    <phoneticPr fontId="1"/>
  </si>
  <si>
    <t>所属</t>
    <rPh sb="0" eb="2">
      <t>ショゾク</t>
    </rPh>
    <phoneticPr fontId="1"/>
  </si>
  <si>
    <t>271-82-818</t>
    <phoneticPr fontId="1"/>
  </si>
  <si>
    <t>男</t>
  </si>
  <si>
    <t>152-8550</t>
    <phoneticPr fontId="1"/>
  </si>
  <si>
    <t>東京都目黒区大岡山2-12-1</t>
    <rPh sb="0" eb="3">
      <t>トウキョウト</t>
    </rPh>
    <rPh sb="3" eb="6">
      <t>メグロク</t>
    </rPh>
    <rPh sb="6" eb="9">
      <t>オオオカヤマ</t>
    </rPh>
    <phoneticPr fontId="1"/>
  </si>
  <si>
    <t>090-1234-5678</t>
    <phoneticPr fontId="1"/>
  </si>
  <si>
    <t>マイEカード番号
(使用する場合のみ記入)</t>
    <rPh sb="6" eb="8">
      <t>バンゴウ</t>
    </rPh>
    <rPh sb="10" eb="12">
      <t>シヨウ</t>
    </rPh>
    <rPh sb="14" eb="16">
      <t>バアイ</t>
    </rPh>
    <rPh sb="18" eb="20">
      <t>キニュウ</t>
    </rPh>
    <phoneticPr fontId="1"/>
  </si>
  <si>
    <t>プログラム郵送
(希望する場合のみ記入)</t>
    <rPh sb="5" eb="7">
      <t>ユウソウ</t>
    </rPh>
    <phoneticPr fontId="1"/>
  </si>
  <si>
    <t>東工大OLT</t>
    <rPh sb="0" eb="3">
      <t>トウコウダイ</t>
    </rPh>
    <phoneticPr fontId="1"/>
  </si>
  <si>
    <t>代表者情報</t>
    <rPh sb="0" eb="3">
      <t>ダイヒョウシャ</t>
    </rPh>
    <rPh sb="3" eb="5">
      <t>ジョウホウ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</si>
  <si>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</si>
  <si>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申込人数</t>
    <rPh sb="0" eb="2">
      <t>モウシコミ</t>
    </rPh>
    <rPh sb="2" eb="4">
      <t>ニンズウ</t>
    </rPh>
    <phoneticPr fontId="1"/>
  </si>
  <si>
    <t>第3回東工大大会　申し込み用ファイル</t>
    <rPh sb="0" eb="1">
      <t>ダイ</t>
    </rPh>
    <rPh sb="2" eb="3">
      <t>カイ</t>
    </rPh>
    <rPh sb="3" eb="6">
      <t>トウコウダイ</t>
    </rPh>
    <rPh sb="6" eb="8">
      <t>タイカイ</t>
    </rPh>
    <rPh sb="9" eb="10">
      <t>モウ</t>
    </rPh>
    <rPh sb="11" eb="12">
      <t>コ</t>
    </rPh>
    <rPh sb="13" eb="14">
      <t>ヨウ</t>
    </rPh>
    <phoneticPr fontId="1"/>
  </si>
  <si>
    <t>1.代表者データを入力して下さい</t>
    <rPh sb="2" eb="5">
      <t>ダイヒョウシャ</t>
    </rPh>
    <rPh sb="9" eb="11">
      <t>ニュウリョク</t>
    </rPh>
    <rPh sb="13" eb="14">
      <t>クダ</t>
    </rPh>
    <phoneticPr fontId="1"/>
  </si>
  <si>
    <t>2.参加者のデータを記入して下さい</t>
    <rPh sb="2" eb="5">
      <t>サンカシャ</t>
    </rPh>
    <rPh sb="10" eb="12">
      <t>キニュウ</t>
    </rPh>
    <rPh sb="14" eb="15">
      <t>クダ</t>
    </rPh>
    <phoneticPr fontId="1"/>
  </si>
  <si>
    <t>「入力フォーム」シートを選択し、各参加者のデータを記入して下さい。</t>
    <rPh sb="1" eb="3">
      <t>ニュウリョク</t>
    </rPh>
    <rPh sb="12" eb="14">
      <t>センタク</t>
    </rPh>
    <rPh sb="16" eb="20">
      <t>カクサンカシャ</t>
    </rPh>
    <rPh sb="25" eb="27">
      <t>キニュウ</t>
    </rPh>
    <rPh sb="29" eb="30">
      <t>クダ</t>
    </rPh>
    <phoneticPr fontId="1"/>
  </si>
  <si>
    <t>振込予定日</t>
    <rPh sb="0" eb="2">
      <t>フリコミ</t>
    </rPh>
    <rPh sb="2" eb="4">
      <t>ヨテイ</t>
    </rPh>
    <rPh sb="4" eb="5">
      <t>ビ</t>
    </rPh>
    <phoneticPr fontId="1"/>
  </si>
  <si>
    <t>請求額（自動計算）</t>
    <rPh sb="0" eb="2">
      <t>セイキュウ</t>
    </rPh>
    <rPh sb="2" eb="3">
      <t>ガク</t>
    </rPh>
    <rPh sb="4" eb="6">
      <t>ジドウ</t>
    </rPh>
    <rPh sb="6" eb="8">
      <t>ケイサン</t>
    </rPh>
    <phoneticPr fontId="1"/>
  </si>
  <si>
    <t>レンタルEカード</t>
  </si>
  <si>
    <t>大会バス(有料)</t>
    <phoneticPr fontId="1"/>
  </si>
  <si>
    <t>3.振込金額などを確認してください</t>
    <rPh sb="2" eb="4">
      <t>フリコミ</t>
    </rPh>
    <rPh sb="4" eb="6">
      <t>キンガク</t>
    </rPh>
    <rPh sb="9" eb="11">
      <t>カクニン</t>
    </rPh>
    <phoneticPr fontId="1"/>
  </si>
  <si>
    <t>入力内容の集計が「確認」フォームに表示されます。誤りがないことを確認してください</t>
    <rPh sb="0" eb="2">
      <t>ニュウリョク</t>
    </rPh>
    <rPh sb="2" eb="4">
      <t>ナイヨウ</t>
    </rPh>
    <rPh sb="5" eb="7">
      <t>シュウケイ</t>
    </rPh>
    <rPh sb="9" eb="11">
      <t>カクニン</t>
    </rPh>
    <rPh sb="17" eb="19">
      <t>ヒョウジ</t>
    </rPh>
    <rPh sb="24" eb="25">
      <t>アヤマ</t>
    </rPh>
    <rPh sb="32" eb="34">
      <t>カクニン</t>
    </rPh>
    <phoneticPr fontId="1"/>
  </si>
  <si>
    <t>「確認」シートを選択し、代表者情報を入力して下さい。(シートの選択は画面左下で行うことができます。)</t>
    <rPh sb="1" eb="3">
      <t>カクニン</t>
    </rPh>
    <rPh sb="8" eb="10">
      <t>センタク</t>
    </rPh>
    <rPh sb="12" eb="15">
      <t>ダイヒョウシャ</t>
    </rPh>
    <rPh sb="15" eb="17">
      <t>ジョウホウ</t>
    </rPh>
    <rPh sb="18" eb="20">
      <t>ニュウリョク</t>
    </rPh>
    <rPh sb="22" eb="23">
      <t>クダ</t>
    </rPh>
    <rPh sb="31" eb="33">
      <t>センタク</t>
    </rPh>
    <rPh sb="34" eb="36">
      <t>ガメン</t>
    </rPh>
    <rPh sb="36" eb="37">
      <t>ヒダリ</t>
    </rPh>
    <rPh sb="37" eb="38">
      <t>シタ</t>
    </rPh>
    <rPh sb="39" eb="40">
      <t>オコナ</t>
    </rPh>
    <phoneticPr fontId="1"/>
  </si>
  <si>
    <t>一般</t>
  </si>
  <si>
    <t>M21E</t>
  </si>
  <si>
    <t>メールアドレス</t>
    <phoneticPr fontId="1"/>
  </si>
  <si>
    <t>確認用情報</t>
    <rPh sb="0" eb="3">
      <t>カクニンヨウ</t>
    </rPh>
    <rPh sb="3" eb="5">
      <t>ジョウホウ</t>
    </rPh>
    <phoneticPr fontId="1"/>
  </si>
  <si>
    <t>レンタルEカード</t>
    <phoneticPr fontId="1"/>
  </si>
  <si>
    <t>プログラム郵送</t>
    <rPh sb="5" eb="7">
      <t>ユウソウ</t>
    </rPh>
    <phoneticPr fontId="1"/>
  </si>
  <si>
    <t>大会バス</t>
    <rPh sb="0" eb="2">
      <t>タイカイ</t>
    </rPh>
    <phoneticPr fontId="1"/>
  </si>
  <si>
    <t>人</t>
    <rPh sb="0" eb="1">
      <t>ニン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</si>
  <si>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</si>
  <si>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</si>
  <si>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</si>
  <si>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</si>
  <si>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＊大会バスの料金は振込ではなく、大会当日に徴収させて頂きます。</t>
    <rPh sb="1" eb="3">
      <t>タイカイ</t>
    </rPh>
    <rPh sb="6" eb="8">
      <t>リョウキン</t>
    </rPh>
    <rPh sb="9" eb="11">
      <t>フリコミ</t>
    </rPh>
    <rPh sb="16" eb="18">
      <t>タイカイ</t>
    </rPh>
    <rPh sb="18" eb="20">
      <t>トウジツ</t>
    </rPh>
    <rPh sb="21" eb="23">
      <t>チョウシュウ</t>
    </rPh>
    <rPh sb="26" eb="27">
      <t>イタダ</t>
    </rPh>
    <phoneticPr fontId="1"/>
  </si>
  <si>
    <t>振込人情報</t>
    <rPh sb="0" eb="2">
      <t>フリコミ</t>
    </rPh>
    <rPh sb="2" eb="3">
      <t>ニン</t>
    </rPh>
    <rPh sb="3" eb="5">
      <t>ジョウホウ</t>
    </rPh>
    <phoneticPr fontId="1"/>
  </si>
  <si>
    <r>
      <t>代表者の氏名と振込人の名義が異なる場合は、</t>
    </r>
    <r>
      <rPr>
        <b/>
        <sz val="11"/>
        <color rgb="FFFF0000"/>
        <rFont val="游ゴシック"/>
        <family val="3"/>
        <charset val="128"/>
        <scheme val="minor"/>
      </rPr>
      <t>振込人情報</t>
    </r>
    <r>
      <rPr>
        <sz val="11"/>
        <color rgb="FFFF0000"/>
        <rFont val="游ゴシック"/>
        <family val="3"/>
        <charset val="128"/>
        <scheme val="minor"/>
      </rPr>
      <t>を記入してください。</t>
    </r>
    <rPh sb="0" eb="3">
      <t>ダイヒョウシャ</t>
    </rPh>
    <rPh sb="4" eb="6">
      <t>シメイ</t>
    </rPh>
    <rPh sb="7" eb="9">
      <t>フリコミ</t>
    </rPh>
    <rPh sb="9" eb="10">
      <t>ヒト</t>
    </rPh>
    <rPh sb="11" eb="13">
      <t>メイギ</t>
    </rPh>
    <rPh sb="14" eb="15">
      <t>コト</t>
    </rPh>
    <rPh sb="17" eb="19">
      <t>バアイ</t>
    </rPh>
    <rPh sb="21" eb="23">
      <t>フリコミ</t>
    </rPh>
    <rPh sb="23" eb="24">
      <t>ニン</t>
    </rPh>
    <rPh sb="24" eb="26">
      <t>ジョウホウ</t>
    </rPh>
    <rPh sb="27" eb="29">
      <t>キニュウ</t>
    </rPh>
    <phoneticPr fontId="1"/>
  </si>
  <si>
    <t>振込名義</t>
    <rPh sb="0" eb="2">
      <t>フリコミ</t>
    </rPh>
    <rPh sb="2" eb="4">
      <t>メイギ</t>
    </rPh>
    <phoneticPr fontId="1"/>
  </si>
  <si>
    <t>4.ファイルをメール送信して下さい。</t>
    <rPh sb="10" eb="12">
      <t>ソウシン</t>
    </rPh>
    <rPh sb="14" eb="15">
      <t>クダ</t>
    </rPh>
    <phoneticPr fontId="1"/>
  </si>
  <si>
    <t>確認メールの返信はありません。</t>
    <rPh sb="0" eb="2">
      <t>カクニン</t>
    </rPh>
    <rPh sb="6" eb="8">
      <t>ヘンシン</t>
    </rPh>
    <phoneticPr fontId="1"/>
  </si>
  <si>
    <t>必ず申し込み後に大会ホームページの「エントリー者一覧」を確認して下さい。</t>
    <rPh sb="0" eb="1">
      <t>カナラ</t>
    </rPh>
    <rPh sb="2" eb="3">
      <t>モウ</t>
    </rPh>
    <rPh sb="4" eb="5">
      <t>コ</t>
    </rPh>
    <rPh sb="6" eb="7">
      <t>ゴ</t>
    </rPh>
    <rPh sb="8" eb="10">
      <t>タイカイ</t>
    </rPh>
    <rPh sb="23" eb="24">
      <t>シャ</t>
    </rPh>
    <rPh sb="24" eb="26">
      <t>イチラン</t>
    </rPh>
    <rPh sb="28" eb="30">
      <t>カクニン</t>
    </rPh>
    <rPh sb="32" eb="33">
      <t>クダ</t>
    </rPh>
    <phoneticPr fontId="1"/>
  </si>
  <si>
    <t>申し込みに関する問い合わせ先</t>
    <rPh sb="0" eb="1">
      <t>モウ</t>
    </rPh>
    <rPh sb="2" eb="3">
      <t>コ</t>
    </rPh>
    <rPh sb="5" eb="6">
      <t>カン</t>
    </rPh>
    <rPh sb="8" eb="9">
      <t>ト</t>
    </rPh>
    <rPh sb="10" eb="11">
      <t>ア</t>
    </rPh>
    <rPh sb="13" eb="14">
      <t>サキ</t>
    </rPh>
    <phoneticPr fontId="1"/>
  </si>
  <si>
    <t>年齢（自動計算）
(2019/3/31の年齢)</t>
    <rPh sb="0" eb="2">
      <t>ネンレイ</t>
    </rPh>
    <rPh sb="3" eb="5">
      <t>ジドウ</t>
    </rPh>
    <rPh sb="5" eb="7">
      <t>ケイサン</t>
    </rPh>
    <phoneticPr fontId="1"/>
  </si>
  <si>
    <t>郵便番号
(半角)</t>
    <rPh sb="0" eb="4">
      <t>ユウビンバンゴウ</t>
    </rPh>
    <rPh sb="6" eb="8">
      <t>ハンカク</t>
    </rPh>
    <phoneticPr fontId="1"/>
  </si>
  <si>
    <t>住所</t>
    <rPh sb="0" eb="2">
      <t>ジュウショ</t>
    </rPh>
    <phoneticPr fontId="1"/>
  </si>
  <si>
    <t>性別【必須】</t>
    <rPh sb="0" eb="2">
      <t>セイベツ</t>
    </rPh>
    <phoneticPr fontId="1"/>
  </si>
  <si>
    <t>生年月日【必須】</t>
    <rPh sb="0" eb="2">
      <t>セイネン</t>
    </rPh>
    <rPh sb="2" eb="4">
      <t>ガッピ</t>
    </rPh>
    <phoneticPr fontId="1"/>
  </si>
  <si>
    <t>携帯電話番号【必須】
(無ければ自宅の電話番号)</t>
    <rPh sb="0" eb="2">
      <t>ケイタイ</t>
    </rPh>
    <rPh sb="2" eb="4">
      <t>デンワ</t>
    </rPh>
    <rPh sb="4" eb="6">
      <t>バンゴウ</t>
    </rPh>
    <rPh sb="12" eb="13">
      <t>ナ</t>
    </rPh>
    <rPh sb="16" eb="18">
      <t>ジタク</t>
    </rPh>
    <rPh sb="19" eb="21">
      <t>デンワ</t>
    </rPh>
    <rPh sb="21" eb="23">
      <t>バンゴウ</t>
    </rPh>
    <phoneticPr fontId="1"/>
  </si>
  <si>
    <t>備考</t>
    <rPh sb="0" eb="2">
      <t>ビコウ</t>
    </rPh>
    <phoneticPr fontId="1"/>
  </si>
  <si>
    <t>区分【必須】</t>
    <rPh sb="0" eb="2">
      <t>クブン</t>
    </rPh>
    <phoneticPr fontId="1"/>
  </si>
  <si>
    <t>参加クラス【必須】</t>
    <rPh sb="0" eb="2">
      <t>サンカ</t>
    </rPh>
    <phoneticPr fontId="1"/>
  </si>
  <si>
    <t>Eカード【必須】</t>
    <phoneticPr fontId="1"/>
  </si>
  <si>
    <t>交通手段【必須】</t>
    <rPh sb="0" eb="2">
      <t>コウツウ</t>
    </rPh>
    <rPh sb="2" eb="4">
      <t>シュダン</t>
    </rPh>
    <phoneticPr fontId="1"/>
  </si>
  <si>
    <t xml:space="preserve">競技者登録番号
【EまたはAクラス参加者は必須】
</t>
    <rPh sb="0" eb="3">
      <t>キョウギシャ</t>
    </rPh>
    <rPh sb="3" eb="5">
      <t>トウロク</t>
    </rPh>
    <rPh sb="5" eb="7">
      <t>バンゴウ</t>
    </rPh>
    <rPh sb="17" eb="20">
      <t>サンカシャ</t>
    </rPh>
    <phoneticPr fontId="1"/>
  </si>
  <si>
    <t>氏名【必須】</t>
    <rPh sb="0" eb="2">
      <t>シメイ</t>
    </rPh>
    <rPh sb="3" eb="5">
      <t>ヒッス</t>
    </rPh>
    <phoneticPr fontId="1"/>
  </si>
  <si>
    <t>ふりがな(ひらがな)【必須】</t>
    <phoneticPr fontId="1"/>
  </si>
  <si>
    <t>締切　4月9日(月)23:59まで。</t>
    <rPh sb="0" eb="1">
      <t>シ</t>
    </rPh>
    <rPh sb="1" eb="2">
      <t>キ</t>
    </rPh>
    <rPh sb="4" eb="5">
      <t>ガツ</t>
    </rPh>
    <rPh sb="6" eb="7">
      <t>ニチ</t>
    </rPh>
    <rPh sb="8" eb="9">
      <t>ゲツ</t>
    </rPh>
    <phoneticPr fontId="1"/>
  </si>
  <si>
    <t>tokyotechcomp2017@gmail.com</t>
    <phoneticPr fontId="1"/>
  </si>
  <si>
    <t>件名　個人申し込みの場合は申込者の氏名を、団体申し込みの場合、団体名を件名に明記して下さい。</t>
    <rPh sb="0" eb="2">
      <t>ケンメイ</t>
    </rPh>
    <rPh sb="3" eb="5">
      <t>コジン</t>
    </rPh>
    <rPh sb="5" eb="6">
      <t>モウ</t>
    </rPh>
    <rPh sb="7" eb="8">
      <t>コ</t>
    </rPh>
    <rPh sb="10" eb="12">
      <t>バアイ</t>
    </rPh>
    <rPh sb="13" eb="15">
      <t>モウシコミ</t>
    </rPh>
    <rPh sb="15" eb="16">
      <t>シャ</t>
    </rPh>
    <rPh sb="17" eb="19">
      <t>シメイ</t>
    </rPh>
    <phoneticPr fontId="1"/>
  </si>
  <si>
    <t>宛先　tokodai18entry@gmail.com</t>
    <rPh sb="0" eb="2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</si>
</sst>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9" fillId="4" borderId="0" xfId="1" applyFill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NumberForma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40"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9" formatCode="yyyy/m/d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S130" headerRowDxfId="39" dataDxfId="38" totalsRowDxfId="37">
  <autoFilter ref="A1:S1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No." totalsRowFunction="average" dataDxfId="36" totalsRowDxfId="35"/>
    <tableColumn id="2" name="請求額（自動計算）" totalsRowFunction="sum" dataDxfId="34">
      <calculatedColumnFormula>IF(AND(M2=0,N2=0),"",
       IF(OR(N2="MF",N2="WF",N2="JB",N2="OAL",N2="OAS",N2="BL",N2="BS",N2="N",N2="G",N2="N(矢板市民)",N2="G(矢板市民)"),
           IF(N2="JB",1500,0)
        +IF(OR(N2="OAL",N2="OAS"),4000,0)
        +IF(OR(N2="BL",N2="BS"),3000,0)
        +IF(OR(N2="N",N2="G"),500,0)
        +IF(OR(N2="N(矢板市民)",N2="G(矢板市民)"),200,0),
           IF(M2="小学生以下",200,0)
        +IF(M2="中・高校生",1500,0)
        +IF(M2="大学生",IF(OR(N2="M21E",N2="W21E"),3500,3000),0)
        +IF(M2="一般",IF(OR(N2="M21E",N2="W21E"),4500,4000),0)
        )
    +IF(O2="レンタルEカード",300,0)
    +IF(R2="希望する",500,0)
 )</calculatedColumnFormula>
    </tableColumn>
    <tableColumn id="3" name="氏名【必須】" dataDxfId="33" totalsRowDxfId="32"/>
    <tableColumn id="4" name="ふりがな(ひらがな)【必須】" dataDxfId="31" totalsRowDxfId="30"/>
    <tableColumn id="5" name="性別【必須】" dataDxfId="29" totalsRowDxfId="28"/>
    <tableColumn id="6" name="生年月日【必須】" dataDxfId="27" totalsRowDxfId="26"/>
    <tableColumn id="7" name="年齢（自動計算）_x000a_(2019/3/31の年齢)" dataDxfId="25" totalsRowDxfId="24">
      <calculatedColumnFormula>IF(F2=0,"",DATEDIF(F2,43190+365,"Y"))</calculatedColumnFormula>
    </tableColumn>
    <tableColumn id="8" name="携帯電話番号【必須】_x000a_(無ければ自宅の電話番号)" dataDxfId="23" totalsRowDxfId="22"/>
    <tableColumn id="9" name="郵便番号_x000a_(半角)" dataDxfId="21" totalsRowDxfId="20"/>
    <tableColumn id="10" name="住所" dataDxfId="19" totalsRowDxfId="18"/>
    <tableColumn id="11" name="競技者登録番号_x000a_【EまたはAクラス参加者は必須】_x000a_" dataDxfId="17" totalsRowDxfId="16"/>
    <tableColumn id="12" name="所属" dataDxfId="15" totalsRowDxfId="14"/>
    <tableColumn id="13" name="区分【必須】" dataDxfId="13" totalsRowDxfId="12"/>
    <tableColumn id="14" name="参加クラス【必須】" dataDxfId="11" totalsRowDxfId="10"/>
    <tableColumn id="15" name="Eカード【必須】" dataDxfId="9" totalsRowDxfId="8"/>
    <tableColumn id="16" name="マイEカード番号_x000a_(使用する場合のみ記入)" dataDxfId="7" totalsRowDxfId="6"/>
    <tableColumn id="17" name="交通手段【必須】" dataDxfId="5" totalsRowDxfId="4"/>
    <tableColumn id="18" name="プログラム郵送_x000a_(希望する場合のみ記入)" totalsRowFunction="count" dataDxfId="3" totalsRowDxfId="2"/>
    <tableColumn id="19" name="備考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topLeftCell="A8" zoomScale="85" zoomScaleNormal="85" workbookViewId="0">
      <selection activeCell="F17" sqref="F17"/>
    </sheetView>
  </sheetViews>
  <sheetFormatPr defaultRowHeight="18" x14ac:dyDescent="0.45"/>
  <cols>
    <col min="1" max="1" width="8.796875" style="1"/>
    <col min="2" max="2" width="4.8984375" style="1" customWidth="1"/>
    <col min="3" max="16384" width="8.796875" style="1"/>
  </cols>
  <sheetData>
    <row r="1" spans="1:3" ht="26.4" x14ac:dyDescent="0.45">
      <c r="A1" s="26" t="s">
        <v>17</v>
      </c>
    </row>
    <row r="2" spans="1:3" x14ac:dyDescent="0.45">
      <c r="B2" s="1" t="s">
        <v>18</v>
      </c>
    </row>
    <row r="3" spans="1:3" ht="18" customHeight="1" x14ac:dyDescent="0.45">
      <c r="C3" s="1" t="s">
        <v>27</v>
      </c>
    </row>
    <row r="4" spans="1:3" x14ac:dyDescent="0.45">
      <c r="C4" s="27" t="s">
        <v>42</v>
      </c>
    </row>
    <row r="6" spans="1:3" x14ac:dyDescent="0.45">
      <c r="B6" s="1" t="s">
        <v>19</v>
      </c>
    </row>
    <row r="7" spans="1:3" x14ac:dyDescent="0.45">
      <c r="C7" s="1" t="s">
        <v>20</v>
      </c>
    </row>
    <row r="10" spans="1:3" x14ac:dyDescent="0.45">
      <c r="B10" s="1" t="s">
        <v>25</v>
      </c>
    </row>
    <row r="11" spans="1:3" x14ac:dyDescent="0.45">
      <c r="C11" s="1" t="s">
        <v>26</v>
      </c>
    </row>
    <row r="13" spans="1:3" x14ac:dyDescent="0.45">
      <c r="B13" s="28" t="s">
        <v>44</v>
      </c>
      <c r="C13" s="28"/>
    </row>
    <row r="14" spans="1:3" x14ac:dyDescent="0.45">
      <c r="B14" s="28"/>
      <c r="C14" s="28" t="s">
        <v>65</v>
      </c>
    </row>
    <row r="15" spans="1:3" x14ac:dyDescent="0.45">
      <c r="B15" s="28"/>
      <c r="C15" s="28" t="s">
        <v>64</v>
      </c>
    </row>
    <row r="16" spans="1:3" x14ac:dyDescent="0.45">
      <c r="B16" s="28"/>
      <c r="C16" s="29" t="s">
        <v>62</v>
      </c>
    </row>
    <row r="17" spans="2:3" x14ac:dyDescent="0.45">
      <c r="B17" s="28"/>
      <c r="C17" s="29"/>
    </row>
    <row r="18" spans="2:3" x14ac:dyDescent="0.45">
      <c r="B18" s="28"/>
      <c r="C18" s="28" t="s">
        <v>45</v>
      </c>
    </row>
    <row r="19" spans="2:3" x14ac:dyDescent="0.45">
      <c r="B19" s="28"/>
      <c r="C19" s="28" t="s">
        <v>46</v>
      </c>
    </row>
    <row r="20" spans="2:3" x14ac:dyDescent="0.45">
      <c r="B20" s="28"/>
      <c r="C20" s="28"/>
    </row>
    <row r="21" spans="2:3" x14ac:dyDescent="0.45">
      <c r="B21" s="28"/>
      <c r="C21" s="28" t="s">
        <v>47</v>
      </c>
    </row>
    <row r="22" spans="2:3" x14ac:dyDescent="0.45">
      <c r="B22" s="28"/>
      <c r="C22" s="1" t="s">
        <v>63</v>
      </c>
    </row>
    <row r="23" spans="2:3" x14ac:dyDescent="0.45">
      <c r="B23" s="28"/>
      <c r="C23" s="28"/>
    </row>
  </sheetData>
  <sheetProtection algorithmName="SHA-512" hashValue="dnR9jw1h/vLN1Nkgn0BSllvP/DeusDNlntypkDZGmA0nEkMSpmlzzavokESS6D7lQbhKb7mojCr1eBspjS1h7g==" saltValue="3SmgUhMcRpvbFz+xJzyOIA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B10" sqref="B10"/>
    </sheetView>
  </sheetViews>
  <sheetFormatPr defaultColWidth="8.69921875" defaultRowHeight="18" x14ac:dyDescent="0.45"/>
  <cols>
    <col min="1" max="1" width="14.09765625" style="5" customWidth="1"/>
    <col min="2" max="2" width="35.09765625" style="5" customWidth="1"/>
    <col min="3" max="3" width="8.796875" style="5" customWidth="1"/>
    <col min="4" max="4" width="15.59765625" style="5" bestFit="1" customWidth="1"/>
    <col min="5" max="5" width="6.09765625" style="5" customWidth="1"/>
    <col min="6" max="6" width="3.69921875" style="5" customWidth="1"/>
    <col min="7" max="16384" width="8.69921875" style="5"/>
  </cols>
  <sheetData>
    <row r="1" spans="1:10" x14ac:dyDescent="0.45">
      <c r="A1" s="32" t="s">
        <v>14</v>
      </c>
      <c r="B1" s="33"/>
      <c r="D1" s="34" t="s">
        <v>31</v>
      </c>
      <c r="E1" s="35"/>
      <c r="F1" s="35"/>
    </row>
    <row r="2" spans="1:10" x14ac:dyDescent="0.45">
      <c r="A2" s="15" t="s">
        <v>0</v>
      </c>
      <c r="B2" s="17"/>
      <c r="D2" s="18" t="s">
        <v>38</v>
      </c>
      <c r="E2" s="21">
        <f>SUM(入力フォーム!B:B)-4800</f>
        <v>0</v>
      </c>
      <c r="F2" s="21" t="s">
        <v>39</v>
      </c>
      <c r="G2" s="36" t="s">
        <v>40</v>
      </c>
      <c r="H2" s="36"/>
      <c r="I2" s="36"/>
      <c r="J2" s="36"/>
    </row>
    <row r="3" spans="1:10" x14ac:dyDescent="0.45">
      <c r="A3" s="16" t="s">
        <v>15</v>
      </c>
      <c r="B3" s="17"/>
      <c r="D3" s="18" t="s">
        <v>16</v>
      </c>
      <c r="E3" s="19">
        <f>COUNTA(入力フォーム!C:C)-2</f>
        <v>0</v>
      </c>
      <c r="F3" s="19" t="s">
        <v>35</v>
      </c>
      <c r="G3" s="36"/>
      <c r="H3" s="36"/>
      <c r="I3" s="36"/>
      <c r="J3" s="36"/>
    </row>
    <row r="4" spans="1:10" x14ac:dyDescent="0.45">
      <c r="A4" s="16" t="s">
        <v>30</v>
      </c>
      <c r="B4" s="3"/>
      <c r="D4" s="20" t="s">
        <v>32</v>
      </c>
      <c r="E4" s="19">
        <f>COUNTIF(入力フォーム!O:O,"レンタルEカード")-1</f>
        <v>0</v>
      </c>
      <c r="F4" s="19" t="s">
        <v>36</v>
      </c>
      <c r="G4" s="36"/>
      <c r="H4" s="36"/>
      <c r="I4" s="36"/>
      <c r="J4" s="36"/>
    </row>
    <row r="5" spans="1:10" x14ac:dyDescent="0.45">
      <c r="A5" s="16" t="s">
        <v>21</v>
      </c>
      <c r="B5" s="17"/>
      <c r="D5" s="20" t="s">
        <v>34</v>
      </c>
      <c r="E5" s="19">
        <f>COUNTIF(入力フォーム!Q:Q,"大会バス(有料)")-1</f>
        <v>0</v>
      </c>
      <c r="F5" s="19" t="s">
        <v>35</v>
      </c>
    </row>
    <row r="6" spans="1:10" ht="18" customHeight="1" x14ac:dyDescent="0.45">
      <c r="A6" s="4"/>
      <c r="B6" s="4"/>
      <c r="D6" s="20" t="s">
        <v>33</v>
      </c>
      <c r="E6" s="19">
        <f>COUNTIF(入力フォーム!R:R,"希望する")</f>
        <v>0</v>
      </c>
      <c r="F6" s="19" t="s">
        <v>37</v>
      </c>
    </row>
    <row r="7" spans="1:10" x14ac:dyDescent="0.45">
      <c r="A7" s="32" t="s">
        <v>41</v>
      </c>
      <c r="B7" s="33"/>
      <c r="D7" s="24"/>
      <c r="E7" s="25"/>
      <c r="F7" s="25"/>
    </row>
    <row r="8" spans="1:10" x14ac:dyDescent="0.45">
      <c r="A8" s="15" t="s">
        <v>0</v>
      </c>
      <c r="B8" s="17"/>
    </row>
    <row r="9" spans="1:10" x14ac:dyDescent="0.45">
      <c r="A9" s="15" t="s">
        <v>43</v>
      </c>
      <c r="B9" s="17"/>
    </row>
    <row r="10" spans="1:10" x14ac:dyDescent="0.45">
      <c r="A10" s="16" t="s">
        <v>15</v>
      </c>
      <c r="B10" s="17"/>
    </row>
    <row r="11" spans="1:10" x14ac:dyDescent="0.45">
      <c r="A11" s="16" t="s">
        <v>30</v>
      </c>
      <c r="B11" s="3"/>
    </row>
    <row r="12" spans="1:10" x14ac:dyDescent="0.45">
      <c r="A12" s="24"/>
      <c r="B12" s="25"/>
    </row>
  </sheetData>
  <sheetProtection algorithmName="SHA-512" hashValue="7dz5eAMX4GTq9nfBAsFeEvZprrXcv4JwEHgxJb4kLJMHwamy+w6240Pb7T0BpXnl5XD19Oj0R/otn2Hbph+MAg==" saltValue="EW67qQiOhwJgyc/dupecpw==" spinCount="100000" sheet="1" selectLockedCells="1"/>
  <mergeCells count="4">
    <mergeCell ref="A1:B1"/>
    <mergeCell ref="D1:F1"/>
    <mergeCell ref="G2:J4"/>
    <mergeCell ref="A7:B7"/>
  </mergeCells>
  <phoneticPr fontId="1"/>
  <dataValidations count="1">
    <dataValidation imeMode="disabled" allowBlank="1" showInputMessage="1" showErrorMessage="1" sqref="B3:B4 B10:B11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showGridLines="0" topLeftCell="C1" zoomScale="55" zoomScaleNormal="55" workbookViewId="0">
      <selection activeCell="D4" sqref="D4"/>
    </sheetView>
  </sheetViews>
  <sheetFormatPr defaultColWidth="8.796875" defaultRowHeight="18" x14ac:dyDescent="0.45"/>
  <cols>
    <col min="1" max="1" width="5.796875" style="5" customWidth="1"/>
    <col min="2" max="2" width="18.296875" style="5" bestFit="1" customWidth="1"/>
    <col min="3" max="3" width="23" style="5" customWidth="1"/>
    <col min="4" max="4" width="25.19921875" style="5" customWidth="1"/>
    <col min="5" max="5" width="13.296875" style="5" customWidth="1"/>
    <col min="6" max="6" width="14.19921875" style="5" customWidth="1"/>
    <col min="7" max="7" width="17.3984375" style="5" customWidth="1"/>
    <col min="8" max="8" width="19.59765625" style="30" customWidth="1"/>
    <col min="9" max="9" width="17.3984375" style="31" customWidth="1"/>
    <col min="10" max="10" width="74.59765625" style="5" customWidth="1"/>
    <col min="11" max="11" width="23.796875" style="5" customWidth="1"/>
    <col min="12" max="12" width="15.69921875" style="5" customWidth="1"/>
    <col min="13" max="13" width="13.19921875" style="5" bestFit="1" customWidth="1"/>
    <col min="14" max="14" width="19.59765625" style="5" bestFit="1" customWidth="1"/>
    <col min="15" max="15" width="14.69921875" style="5" customWidth="1"/>
    <col min="16" max="17" width="16.296875" style="5" customWidth="1"/>
    <col min="18" max="18" width="13.796875" style="5" customWidth="1"/>
    <col min="19" max="19" width="41.5" style="5" customWidth="1"/>
    <col min="20" max="16384" width="8.796875" style="5"/>
  </cols>
  <sheetData>
    <row r="1" spans="1:19" ht="72" x14ac:dyDescent="0.45">
      <c r="A1" s="6" t="s">
        <v>1</v>
      </c>
      <c r="B1" s="7" t="s">
        <v>22</v>
      </c>
      <c r="C1" s="7" t="s">
        <v>60</v>
      </c>
      <c r="D1" s="7" t="s">
        <v>61</v>
      </c>
      <c r="E1" s="6" t="s">
        <v>51</v>
      </c>
      <c r="F1" s="6" t="s">
        <v>52</v>
      </c>
      <c r="G1" s="7" t="s">
        <v>48</v>
      </c>
      <c r="H1" s="22" t="s">
        <v>53</v>
      </c>
      <c r="I1" s="8" t="s">
        <v>49</v>
      </c>
      <c r="J1" s="6" t="s">
        <v>50</v>
      </c>
      <c r="K1" s="7" t="s">
        <v>59</v>
      </c>
      <c r="L1" s="6" t="s">
        <v>5</v>
      </c>
      <c r="M1" s="6" t="s">
        <v>55</v>
      </c>
      <c r="N1" s="6" t="s">
        <v>56</v>
      </c>
      <c r="O1" s="6" t="s">
        <v>57</v>
      </c>
      <c r="P1" s="7" t="s">
        <v>11</v>
      </c>
      <c r="Q1" s="7" t="s">
        <v>58</v>
      </c>
      <c r="R1" s="7" t="s">
        <v>12</v>
      </c>
      <c r="S1" s="23" t="s">
        <v>54</v>
      </c>
    </row>
    <row r="2" spans="1:19" x14ac:dyDescent="0.45">
      <c r="A2" s="6" t="s">
        <v>2</v>
      </c>
      <c r="B2" s="12">
        <f t="shared" ref="B2:B65" si="0">IF(AND(M2=0,N2=0),"",
       IF(OR(N2="MF",N2="WF",N2="JB",N2="OAL",N2="OAS",N2="BL",N2="BS",N2="N",N2="G",N2="N(矢板市民)",N2="G(矢板市民)"),
           IF(N2="JB",1500,0)
        +IF(OR(N2="OAL",N2="OAS"),4000,0)
        +IF(OR(N2="BL",N2="BS"),3000,0)
        +IF(OR(N2="N",N2="G"),500,0)
        +IF(OR(N2="N(矢板市民)",N2="G(矢板市民)"),200,0),
           IF(M2="小学生以下",200,0)
        +IF(M2="中・高校生",1500,0)
        +IF(M2="大学生",IF(OR(N2="M21E",N2="W21E"),3500,3000),0)
        +IF(M2="一般",IF(OR(N2="M21E",N2="W21E"),4500,4000),0)
        )
    +IF(O2="レンタルEカード",300,0)
    +IF(R2="希望する",500,0)
 )</f>
        <v>4800</v>
      </c>
      <c r="C2" s="9" t="s">
        <v>3</v>
      </c>
      <c r="D2" s="9" t="s">
        <v>4</v>
      </c>
      <c r="E2" s="9" t="s">
        <v>7</v>
      </c>
      <c r="F2" s="13">
        <v>34897</v>
      </c>
      <c r="G2" s="6">
        <f t="shared" ref="G2:G33" si="1">IF(F2=0,"",DATEDIF(F2,43190+365,"Y"))</f>
        <v>23</v>
      </c>
      <c r="H2" s="14" t="s">
        <v>10</v>
      </c>
      <c r="I2" s="9" t="s">
        <v>8</v>
      </c>
      <c r="J2" s="9" t="s">
        <v>9</v>
      </c>
      <c r="K2" s="9" t="s">
        <v>6</v>
      </c>
      <c r="L2" s="9" t="s">
        <v>13</v>
      </c>
      <c r="M2" s="9" t="s">
        <v>28</v>
      </c>
      <c r="N2" s="9" t="s">
        <v>29</v>
      </c>
      <c r="O2" s="9" t="s">
        <v>23</v>
      </c>
      <c r="P2" s="9"/>
      <c r="Q2" s="9" t="s">
        <v>24</v>
      </c>
      <c r="R2" s="9"/>
      <c r="S2" s="9"/>
    </row>
    <row r="3" spans="1:19" x14ac:dyDescent="0.45">
      <c r="A3" s="6">
        <v>1</v>
      </c>
      <c r="B3" s="12" t="str">
        <f t="shared" si="0"/>
        <v/>
      </c>
      <c r="C3" s="10"/>
      <c r="D3" s="10"/>
      <c r="E3" s="10"/>
      <c r="F3" s="2"/>
      <c r="G3" s="6" t="str">
        <f t="shared" si="1"/>
        <v/>
      </c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45">
      <c r="A4" s="6">
        <v>2</v>
      </c>
      <c r="B4" s="12" t="str">
        <f t="shared" si="0"/>
        <v/>
      </c>
      <c r="C4" s="10"/>
      <c r="D4" s="10"/>
      <c r="E4" s="10"/>
      <c r="F4" s="2"/>
      <c r="G4" s="6" t="str">
        <f t="shared" si="1"/>
        <v/>
      </c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45">
      <c r="A5" s="6">
        <v>3</v>
      </c>
      <c r="B5" s="12" t="str">
        <f t="shared" si="0"/>
        <v/>
      </c>
      <c r="C5" s="10"/>
      <c r="D5" s="10"/>
      <c r="E5" s="10"/>
      <c r="F5" s="2"/>
      <c r="G5" s="6" t="str">
        <f t="shared" si="1"/>
        <v/>
      </c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45">
      <c r="A6" s="6">
        <v>4</v>
      </c>
      <c r="B6" s="12" t="str">
        <f t="shared" si="0"/>
        <v/>
      </c>
      <c r="C6" s="10"/>
      <c r="D6" s="10"/>
      <c r="E6" s="10"/>
      <c r="F6" s="2"/>
      <c r="G6" s="6" t="str">
        <f t="shared" si="1"/>
        <v/>
      </c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45">
      <c r="A7" s="6">
        <v>5</v>
      </c>
      <c r="B7" s="12" t="str">
        <f t="shared" si="0"/>
        <v/>
      </c>
      <c r="C7" s="10"/>
      <c r="D7" s="10"/>
      <c r="E7" s="10"/>
      <c r="F7" s="2"/>
      <c r="G7" s="6" t="str">
        <f t="shared" si="1"/>
        <v/>
      </c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x14ac:dyDescent="0.45">
      <c r="A8" s="6">
        <v>6</v>
      </c>
      <c r="B8" s="12" t="str">
        <f t="shared" si="0"/>
        <v/>
      </c>
      <c r="C8" s="10"/>
      <c r="D8" s="10"/>
      <c r="E8" s="10"/>
      <c r="F8" s="2"/>
      <c r="G8" s="6" t="str">
        <f t="shared" si="1"/>
        <v/>
      </c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45">
      <c r="A9" s="6">
        <v>7</v>
      </c>
      <c r="B9" s="12" t="str">
        <f t="shared" si="0"/>
        <v/>
      </c>
      <c r="C9" s="10"/>
      <c r="D9" s="10"/>
      <c r="E9" s="10"/>
      <c r="F9" s="2"/>
      <c r="G9" s="6" t="str">
        <f t="shared" si="1"/>
        <v/>
      </c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45">
      <c r="A10" s="6">
        <v>8</v>
      </c>
      <c r="B10" s="12" t="str">
        <f t="shared" si="0"/>
        <v/>
      </c>
      <c r="C10" s="10"/>
      <c r="D10" s="10"/>
      <c r="E10" s="10"/>
      <c r="F10" s="2"/>
      <c r="G10" s="6" t="str">
        <f t="shared" si="1"/>
        <v/>
      </c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x14ac:dyDescent="0.45">
      <c r="A11" s="6">
        <v>9</v>
      </c>
      <c r="B11" s="12" t="str">
        <f t="shared" si="0"/>
        <v/>
      </c>
      <c r="C11" s="10"/>
      <c r="D11" s="10"/>
      <c r="E11" s="10"/>
      <c r="F11" s="2"/>
      <c r="G11" s="6" t="str">
        <f t="shared" si="1"/>
        <v/>
      </c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45">
      <c r="A12" s="6">
        <v>10</v>
      </c>
      <c r="B12" s="12" t="str">
        <f t="shared" si="0"/>
        <v/>
      </c>
      <c r="C12" s="10"/>
      <c r="D12" s="10"/>
      <c r="E12" s="10"/>
      <c r="F12" s="2"/>
      <c r="G12" s="6" t="str">
        <f t="shared" si="1"/>
        <v/>
      </c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45">
      <c r="A13" s="6">
        <v>11</v>
      </c>
      <c r="B13" s="12" t="str">
        <f t="shared" si="0"/>
        <v/>
      </c>
      <c r="C13" s="10"/>
      <c r="D13" s="10"/>
      <c r="E13" s="10"/>
      <c r="F13" s="2"/>
      <c r="G13" s="6" t="str">
        <f t="shared" si="1"/>
        <v/>
      </c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45">
      <c r="A14" s="6">
        <v>12</v>
      </c>
      <c r="B14" s="12" t="str">
        <f t="shared" si="0"/>
        <v/>
      </c>
      <c r="C14" s="10"/>
      <c r="D14" s="10"/>
      <c r="E14" s="10"/>
      <c r="F14" s="2"/>
      <c r="G14" s="6" t="str">
        <f t="shared" si="1"/>
        <v/>
      </c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x14ac:dyDescent="0.45">
      <c r="A15" s="6">
        <v>13</v>
      </c>
      <c r="B15" s="12" t="str">
        <f t="shared" si="0"/>
        <v/>
      </c>
      <c r="C15" s="10"/>
      <c r="D15" s="10"/>
      <c r="E15" s="10"/>
      <c r="F15" s="2"/>
      <c r="G15" s="6" t="str">
        <f t="shared" si="1"/>
        <v/>
      </c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45">
      <c r="A16" s="6">
        <v>14</v>
      </c>
      <c r="B16" s="12" t="str">
        <f t="shared" si="0"/>
        <v/>
      </c>
      <c r="C16" s="10"/>
      <c r="D16" s="10"/>
      <c r="E16" s="10"/>
      <c r="F16" s="2"/>
      <c r="G16" s="6" t="str">
        <f t="shared" si="1"/>
        <v/>
      </c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45">
      <c r="A17" s="6">
        <v>15</v>
      </c>
      <c r="B17" s="12" t="str">
        <f t="shared" si="0"/>
        <v/>
      </c>
      <c r="C17" s="10"/>
      <c r="D17" s="10"/>
      <c r="E17" s="10"/>
      <c r="F17" s="2"/>
      <c r="G17" s="6" t="str">
        <f t="shared" si="1"/>
        <v/>
      </c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45">
      <c r="A18" s="6">
        <v>16</v>
      </c>
      <c r="B18" s="12" t="str">
        <f t="shared" si="0"/>
        <v/>
      </c>
      <c r="C18" s="10"/>
      <c r="D18" s="10"/>
      <c r="E18" s="10"/>
      <c r="F18" s="2"/>
      <c r="G18" s="6" t="str">
        <f t="shared" si="1"/>
        <v/>
      </c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45">
      <c r="A19" s="6">
        <v>17</v>
      </c>
      <c r="B19" s="12" t="str">
        <f t="shared" si="0"/>
        <v/>
      </c>
      <c r="C19" s="10"/>
      <c r="D19" s="10"/>
      <c r="E19" s="10"/>
      <c r="F19" s="2"/>
      <c r="G19" s="6" t="str">
        <f t="shared" si="1"/>
        <v/>
      </c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45">
      <c r="A20" s="6">
        <v>18</v>
      </c>
      <c r="B20" s="12" t="str">
        <f t="shared" si="0"/>
        <v/>
      </c>
      <c r="C20" s="10"/>
      <c r="D20" s="10"/>
      <c r="E20" s="10"/>
      <c r="F20" s="2"/>
      <c r="G20" s="6" t="str">
        <f t="shared" si="1"/>
        <v/>
      </c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45">
      <c r="A21" s="6">
        <v>19</v>
      </c>
      <c r="B21" s="12" t="str">
        <f t="shared" si="0"/>
        <v/>
      </c>
      <c r="C21" s="10"/>
      <c r="D21" s="10"/>
      <c r="E21" s="10"/>
      <c r="F21" s="2"/>
      <c r="G21" s="6" t="str">
        <f t="shared" si="1"/>
        <v/>
      </c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45">
      <c r="A22" s="6">
        <v>20</v>
      </c>
      <c r="B22" s="12" t="str">
        <f t="shared" si="0"/>
        <v/>
      </c>
      <c r="C22" s="10"/>
      <c r="D22" s="10"/>
      <c r="E22" s="10"/>
      <c r="F22" s="2"/>
      <c r="G22" s="6" t="str">
        <f t="shared" si="1"/>
        <v/>
      </c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45">
      <c r="A23" s="6">
        <v>21</v>
      </c>
      <c r="B23" s="12" t="str">
        <f t="shared" si="0"/>
        <v/>
      </c>
      <c r="C23" s="10"/>
      <c r="D23" s="10"/>
      <c r="E23" s="10"/>
      <c r="F23" s="2"/>
      <c r="G23" s="6" t="str">
        <f t="shared" si="1"/>
        <v/>
      </c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45">
      <c r="A24" s="6">
        <v>22</v>
      </c>
      <c r="B24" s="12" t="str">
        <f t="shared" si="0"/>
        <v/>
      </c>
      <c r="C24" s="10"/>
      <c r="D24" s="10"/>
      <c r="E24" s="10"/>
      <c r="F24" s="2"/>
      <c r="G24" s="6" t="str">
        <f t="shared" si="1"/>
        <v/>
      </c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45">
      <c r="A25" s="6">
        <v>23</v>
      </c>
      <c r="B25" s="12" t="str">
        <f t="shared" si="0"/>
        <v/>
      </c>
      <c r="C25" s="10"/>
      <c r="D25" s="10"/>
      <c r="E25" s="10"/>
      <c r="F25" s="2"/>
      <c r="G25" s="6" t="str">
        <f t="shared" si="1"/>
        <v/>
      </c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45">
      <c r="A26" s="6">
        <v>24</v>
      </c>
      <c r="B26" s="12" t="str">
        <f t="shared" si="0"/>
        <v/>
      </c>
      <c r="C26" s="10"/>
      <c r="D26" s="10"/>
      <c r="E26" s="10"/>
      <c r="F26" s="2"/>
      <c r="G26" s="6" t="str">
        <f t="shared" si="1"/>
        <v/>
      </c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45">
      <c r="A27" s="6">
        <v>25</v>
      </c>
      <c r="B27" s="12" t="str">
        <f t="shared" si="0"/>
        <v/>
      </c>
      <c r="C27" s="10"/>
      <c r="D27" s="10"/>
      <c r="E27" s="10"/>
      <c r="F27" s="2"/>
      <c r="G27" s="6" t="str">
        <f t="shared" si="1"/>
        <v/>
      </c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45">
      <c r="A28" s="6">
        <v>26</v>
      </c>
      <c r="B28" s="12" t="str">
        <f t="shared" si="0"/>
        <v/>
      </c>
      <c r="C28" s="10"/>
      <c r="D28" s="10"/>
      <c r="E28" s="10"/>
      <c r="F28" s="2"/>
      <c r="G28" s="6" t="str">
        <f t="shared" si="1"/>
        <v/>
      </c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45">
      <c r="A29" s="6">
        <v>27</v>
      </c>
      <c r="B29" s="12" t="str">
        <f t="shared" si="0"/>
        <v/>
      </c>
      <c r="C29" s="10"/>
      <c r="D29" s="10"/>
      <c r="E29" s="10"/>
      <c r="F29" s="2"/>
      <c r="G29" s="6" t="str">
        <f t="shared" si="1"/>
        <v/>
      </c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45">
      <c r="A30" s="6">
        <v>28</v>
      </c>
      <c r="B30" s="12" t="str">
        <f t="shared" si="0"/>
        <v/>
      </c>
      <c r="C30" s="10"/>
      <c r="D30" s="10"/>
      <c r="E30" s="10"/>
      <c r="F30" s="2"/>
      <c r="G30" s="6" t="str">
        <f t="shared" si="1"/>
        <v/>
      </c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45">
      <c r="A31" s="6">
        <v>29</v>
      </c>
      <c r="B31" s="12" t="str">
        <f t="shared" si="0"/>
        <v/>
      </c>
      <c r="C31" s="10"/>
      <c r="D31" s="10"/>
      <c r="E31" s="10"/>
      <c r="F31" s="2"/>
      <c r="G31" s="6" t="str">
        <f t="shared" si="1"/>
        <v/>
      </c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45">
      <c r="A32" s="6">
        <v>30</v>
      </c>
      <c r="B32" s="12" t="str">
        <f t="shared" si="0"/>
        <v/>
      </c>
      <c r="C32" s="10"/>
      <c r="D32" s="10"/>
      <c r="E32" s="10"/>
      <c r="F32" s="2"/>
      <c r="G32" s="6" t="str">
        <f t="shared" si="1"/>
        <v/>
      </c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45">
      <c r="A33" s="6">
        <v>31</v>
      </c>
      <c r="B33" s="12" t="str">
        <f t="shared" si="0"/>
        <v/>
      </c>
      <c r="C33" s="10"/>
      <c r="D33" s="10"/>
      <c r="E33" s="10"/>
      <c r="F33" s="2"/>
      <c r="G33" s="6" t="str">
        <f t="shared" si="1"/>
        <v/>
      </c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45">
      <c r="A34" s="6">
        <v>32</v>
      </c>
      <c r="B34" s="12" t="str">
        <f t="shared" si="0"/>
        <v/>
      </c>
      <c r="C34" s="10"/>
      <c r="D34" s="10"/>
      <c r="E34" s="10"/>
      <c r="F34" s="2"/>
      <c r="G34" s="6" t="str">
        <f t="shared" ref="G34:G65" si="2">IF(F34=0,"",DATEDIF(F34,43190+365,"Y"))</f>
        <v/>
      </c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45">
      <c r="A35" s="6">
        <v>33</v>
      </c>
      <c r="B35" s="12" t="str">
        <f t="shared" si="0"/>
        <v/>
      </c>
      <c r="C35" s="10"/>
      <c r="D35" s="10"/>
      <c r="E35" s="10"/>
      <c r="F35" s="2"/>
      <c r="G35" s="6" t="str">
        <f t="shared" si="2"/>
        <v/>
      </c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45">
      <c r="A36" s="6">
        <v>34</v>
      </c>
      <c r="B36" s="12" t="str">
        <f t="shared" si="0"/>
        <v/>
      </c>
      <c r="C36" s="10"/>
      <c r="D36" s="10"/>
      <c r="E36" s="10"/>
      <c r="F36" s="2"/>
      <c r="G36" s="6" t="str">
        <f t="shared" si="2"/>
        <v/>
      </c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45">
      <c r="A37" s="6">
        <v>35</v>
      </c>
      <c r="B37" s="12" t="str">
        <f t="shared" si="0"/>
        <v/>
      </c>
      <c r="C37" s="10"/>
      <c r="D37" s="10"/>
      <c r="E37" s="10"/>
      <c r="F37" s="2"/>
      <c r="G37" s="6" t="str">
        <f t="shared" si="2"/>
        <v/>
      </c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45">
      <c r="A38" s="6">
        <v>36</v>
      </c>
      <c r="B38" s="12" t="str">
        <f t="shared" si="0"/>
        <v/>
      </c>
      <c r="C38" s="10"/>
      <c r="D38" s="10"/>
      <c r="E38" s="10"/>
      <c r="F38" s="2"/>
      <c r="G38" s="6" t="str">
        <f t="shared" si="2"/>
        <v/>
      </c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45">
      <c r="A39" s="6">
        <v>37</v>
      </c>
      <c r="B39" s="12" t="str">
        <f t="shared" si="0"/>
        <v/>
      </c>
      <c r="C39" s="10"/>
      <c r="D39" s="10"/>
      <c r="E39" s="10"/>
      <c r="F39" s="2"/>
      <c r="G39" s="6" t="str">
        <f t="shared" si="2"/>
        <v/>
      </c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45">
      <c r="A40" s="6">
        <v>38</v>
      </c>
      <c r="B40" s="12" t="str">
        <f t="shared" si="0"/>
        <v/>
      </c>
      <c r="C40" s="10"/>
      <c r="D40" s="10"/>
      <c r="E40" s="10"/>
      <c r="F40" s="2"/>
      <c r="G40" s="6" t="str">
        <f t="shared" si="2"/>
        <v/>
      </c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45">
      <c r="A41" s="6">
        <v>39</v>
      </c>
      <c r="B41" s="12" t="str">
        <f t="shared" si="0"/>
        <v/>
      </c>
      <c r="C41" s="10"/>
      <c r="D41" s="10"/>
      <c r="E41" s="10"/>
      <c r="F41" s="2"/>
      <c r="G41" s="6" t="str">
        <f t="shared" si="2"/>
        <v/>
      </c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45">
      <c r="A42" s="6">
        <v>40</v>
      </c>
      <c r="B42" s="12" t="str">
        <f t="shared" si="0"/>
        <v/>
      </c>
      <c r="C42" s="10"/>
      <c r="D42" s="10"/>
      <c r="E42" s="10"/>
      <c r="F42" s="2"/>
      <c r="G42" s="6" t="str">
        <f t="shared" si="2"/>
        <v/>
      </c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45">
      <c r="A43" s="6">
        <v>41</v>
      </c>
      <c r="B43" s="12" t="str">
        <f t="shared" si="0"/>
        <v/>
      </c>
      <c r="C43" s="10"/>
      <c r="D43" s="10"/>
      <c r="E43" s="10"/>
      <c r="F43" s="2"/>
      <c r="G43" s="6" t="str">
        <f t="shared" si="2"/>
        <v/>
      </c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45">
      <c r="A44" s="6">
        <v>42</v>
      </c>
      <c r="B44" s="12" t="str">
        <f t="shared" si="0"/>
        <v/>
      </c>
      <c r="C44" s="10"/>
      <c r="D44" s="10"/>
      <c r="E44" s="10"/>
      <c r="F44" s="2"/>
      <c r="G44" s="6" t="str">
        <f t="shared" si="2"/>
        <v/>
      </c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45">
      <c r="A45" s="6">
        <v>43</v>
      </c>
      <c r="B45" s="12" t="str">
        <f t="shared" si="0"/>
        <v/>
      </c>
      <c r="C45" s="10"/>
      <c r="D45" s="10"/>
      <c r="E45" s="10"/>
      <c r="F45" s="2"/>
      <c r="G45" s="6" t="str">
        <f t="shared" si="2"/>
        <v/>
      </c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45">
      <c r="A46" s="6">
        <v>44</v>
      </c>
      <c r="B46" s="12" t="str">
        <f t="shared" si="0"/>
        <v/>
      </c>
      <c r="C46" s="10"/>
      <c r="D46" s="10"/>
      <c r="E46" s="10"/>
      <c r="F46" s="2"/>
      <c r="G46" s="6" t="str">
        <f t="shared" si="2"/>
        <v/>
      </c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45">
      <c r="A47" s="6">
        <v>45</v>
      </c>
      <c r="B47" s="12" t="str">
        <f t="shared" si="0"/>
        <v/>
      </c>
      <c r="C47" s="10"/>
      <c r="D47" s="10"/>
      <c r="E47" s="10"/>
      <c r="F47" s="2"/>
      <c r="G47" s="6" t="str">
        <f t="shared" si="2"/>
        <v/>
      </c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45">
      <c r="A48" s="6">
        <v>46</v>
      </c>
      <c r="B48" s="12" t="str">
        <f t="shared" si="0"/>
        <v/>
      </c>
      <c r="C48" s="10"/>
      <c r="D48" s="10"/>
      <c r="E48" s="10"/>
      <c r="F48" s="2"/>
      <c r="G48" s="6" t="str">
        <f t="shared" si="2"/>
        <v/>
      </c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45">
      <c r="A49" s="6">
        <v>47</v>
      </c>
      <c r="B49" s="12" t="str">
        <f t="shared" si="0"/>
        <v/>
      </c>
      <c r="C49" s="10"/>
      <c r="D49" s="10"/>
      <c r="E49" s="10"/>
      <c r="F49" s="2"/>
      <c r="G49" s="6" t="str">
        <f t="shared" si="2"/>
        <v/>
      </c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45">
      <c r="A50" s="6">
        <v>48</v>
      </c>
      <c r="B50" s="12" t="str">
        <f t="shared" si="0"/>
        <v/>
      </c>
      <c r="C50" s="10"/>
      <c r="D50" s="10"/>
      <c r="E50" s="10"/>
      <c r="F50" s="2"/>
      <c r="G50" s="6" t="str">
        <f t="shared" si="2"/>
        <v/>
      </c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45">
      <c r="A51" s="6">
        <v>49</v>
      </c>
      <c r="B51" s="12" t="str">
        <f t="shared" si="0"/>
        <v/>
      </c>
      <c r="C51" s="10"/>
      <c r="D51" s="10"/>
      <c r="E51" s="10"/>
      <c r="F51" s="2"/>
      <c r="G51" s="6" t="str">
        <f t="shared" si="2"/>
        <v/>
      </c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x14ac:dyDescent="0.45">
      <c r="A52" s="6">
        <v>50</v>
      </c>
      <c r="B52" s="12" t="str">
        <f t="shared" si="0"/>
        <v/>
      </c>
      <c r="C52" s="10"/>
      <c r="D52" s="10"/>
      <c r="E52" s="10"/>
      <c r="F52" s="2"/>
      <c r="G52" s="6" t="str">
        <f t="shared" si="2"/>
        <v/>
      </c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45">
      <c r="A53" s="6">
        <v>51</v>
      </c>
      <c r="B53" s="12" t="str">
        <f t="shared" si="0"/>
        <v/>
      </c>
      <c r="C53" s="10"/>
      <c r="D53" s="10"/>
      <c r="E53" s="10"/>
      <c r="F53" s="2"/>
      <c r="G53" s="6" t="str">
        <f t="shared" si="2"/>
        <v/>
      </c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45">
      <c r="A54" s="6">
        <v>52</v>
      </c>
      <c r="B54" s="12" t="str">
        <f t="shared" si="0"/>
        <v/>
      </c>
      <c r="C54" s="10"/>
      <c r="D54" s="10"/>
      <c r="E54" s="10"/>
      <c r="F54" s="2"/>
      <c r="G54" s="6" t="str">
        <f t="shared" si="2"/>
        <v/>
      </c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x14ac:dyDescent="0.45">
      <c r="A55" s="6">
        <v>53</v>
      </c>
      <c r="B55" s="12" t="str">
        <f t="shared" si="0"/>
        <v/>
      </c>
      <c r="C55" s="10"/>
      <c r="D55" s="10"/>
      <c r="E55" s="10"/>
      <c r="F55" s="2"/>
      <c r="G55" s="6" t="str">
        <f t="shared" si="2"/>
        <v/>
      </c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45">
      <c r="A56" s="6">
        <v>54</v>
      </c>
      <c r="B56" s="12" t="str">
        <f t="shared" si="0"/>
        <v/>
      </c>
      <c r="C56" s="10"/>
      <c r="D56" s="10"/>
      <c r="E56" s="10"/>
      <c r="F56" s="2"/>
      <c r="G56" s="6" t="str">
        <f t="shared" si="2"/>
        <v/>
      </c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x14ac:dyDescent="0.45">
      <c r="A57" s="6">
        <v>55</v>
      </c>
      <c r="B57" s="12" t="str">
        <f t="shared" si="0"/>
        <v/>
      </c>
      <c r="C57" s="10"/>
      <c r="D57" s="10"/>
      <c r="E57" s="10"/>
      <c r="F57" s="2"/>
      <c r="G57" s="6" t="str">
        <f t="shared" si="2"/>
        <v/>
      </c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x14ac:dyDescent="0.45">
      <c r="A58" s="6">
        <v>56</v>
      </c>
      <c r="B58" s="12" t="str">
        <f t="shared" si="0"/>
        <v/>
      </c>
      <c r="C58" s="10"/>
      <c r="D58" s="10"/>
      <c r="E58" s="10"/>
      <c r="F58" s="2"/>
      <c r="G58" s="6" t="str">
        <f t="shared" si="2"/>
        <v/>
      </c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45">
      <c r="A59" s="6">
        <v>57</v>
      </c>
      <c r="B59" s="12" t="str">
        <f t="shared" si="0"/>
        <v/>
      </c>
      <c r="C59" s="10"/>
      <c r="D59" s="10"/>
      <c r="E59" s="10"/>
      <c r="F59" s="2"/>
      <c r="G59" s="6" t="str">
        <f t="shared" si="2"/>
        <v/>
      </c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45">
      <c r="A60" s="6">
        <v>58</v>
      </c>
      <c r="B60" s="12" t="str">
        <f t="shared" si="0"/>
        <v/>
      </c>
      <c r="C60" s="10"/>
      <c r="D60" s="10"/>
      <c r="E60" s="10"/>
      <c r="F60" s="2"/>
      <c r="G60" s="6" t="str">
        <f t="shared" si="2"/>
        <v/>
      </c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45">
      <c r="A61" s="6">
        <v>59</v>
      </c>
      <c r="B61" s="12" t="str">
        <f t="shared" si="0"/>
        <v/>
      </c>
      <c r="C61" s="10"/>
      <c r="D61" s="10"/>
      <c r="E61" s="10"/>
      <c r="F61" s="2"/>
      <c r="G61" s="6" t="str">
        <f t="shared" si="2"/>
        <v/>
      </c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45">
      <c r="A62" s="6">
        <v>60</v>
      </c>
      <c r="B62" s="12" t="str">
        <f t="shared" si="0"/>
        <v/>
      </c>
      <c r="C62" s="10"/>
      <c r="D62" s="10"/>
      <c r="E62" s="10"/>
      <c r="F62" s="2"/>
      <c r="G62" s="6" t="str">
        <f t="shared" si="2"/>
        <v/>
      </c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x14ac:dyDescent="0.45">
      <c r="A63" s="6">
        <v>61</v>
      </c>
      <c r="B63" s="12" t="str">
        <f t="shared" si="0"/>
        <v/>
      </c>
      <c r="C63" s="10"/>
      <c r="D63" s="10"/>
      <c r="E63" s="10"/>
      <c r="F63" s="2"/>
      <c r="G63" s="6" t="str">
        <f t="shared" si="2"/>
        <v/>
      </c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x14ac:dyDescent="0.45">
      <c r="A64" s="6">
        <v>62</v>
      </c>
      <c r="B64" s="12" t="str">
        <f t="shared" si="0"/>
        <v/>
      </c>
      <c r="C64" s="10"/>
      <c r="D64" s="10"/>
      <c r="E64" s="10"/>
      <c r="F64" s="2"/>
      <c r="G64" s="6" t="str">
        <f t="shared" si="2"/>
        <v/>
      </c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x14ac:dyDescent="0.45">
      <c r="A65" s="6">
        <v>63</v>
      </c>
      <c r="B65" s="12" t="str">
        <f t="shared" si="0"/>
        <v/>
      </c>
      <c r="C65" s="10"/>
      <c r="D65" s="10"/>
      <c r="E65" s="10"/>
      <c r="F65" s="2"/>
      <c r="G65" s="6" t="str">
        <f t="shared" si="2"/>
        <v/>
      </c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x14ac:dyDescent="0.45">
      <c r="A66" s="6">
        <v>64</v>
      </c>
      <c r="B66" s="12" t="str">
        <f t="shared" ref="B66:B129" si="3">IF(AND(M66=0,N66=0),"",
       IF(OR(N66="MF",N66="WF",N66="JB",N66="OAL",N66="OAS",N66="BL",N66="BS",N66="N",N66="G",N66="N(矢板市民)",N66="G(矢板市民)"),
           IF(N66="JB",1500,0)
        +IF(OR(N66="OAL",N66="OAS"),4000,0)
        +IF(OR(N66="BL",N66="BS"),3000,0)
        +IF(OR(N66="N",N66="G"),500,0)
        +IF(OR(N66="N(矢板市民)",N66="G(矢板市民)"),200,0),
           IF(M66="小学生以下",200,0)
        +IF(M66="中・高校生",1500,0)
        +IF(M66="大学生",IF(OR(N66="M21E",N66="W21E"),3500,3000),0)
        +IF(M66="一般",IF(OR(N66="M21E",N66="W21E"),4500,4000),0)
        )
    +IF(O66="レンタルEカード",300,0)
    +IF(R66="希望する",500,0)
 )</f>
        <v/>
      </c>
      <c r="C66" s="10"/>
      <c r="D66" s="10"/>
      <c r="E66" s="10"/>
      <c r="F66" s="2"/>
      <c r="G66" s="6" t="str">
        <f t="shared" ref="G66:G97" si="4">IF(F66=0,"",DATEDIF(F66,43190+365,"Y"))</f>
        <v/>
      </c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x14ac:dyDescent="0.45">
      <c r="A67" s="6">
        <v>65</v>
      </c>
      <c r="B67" s="12" t="str">
        <f t="shared" si="3"/>
        <v/>
      </c>
      <c r="C67" s="10"/>
      <c r="D67" s="10"/>
      <c r="E67" s="10"/>
      <c r="F67" s="2"/>
      <c r="G67" s="6" t="str">
        <f t="shared" si="4"/>
        <v/>
      </c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x14ac:dyDescent="0.45">
      <c r="A68" s="6">
        <v>66</v>
      </c>
      <c r="B68" s="12" t="str">
        <f t="shared" si="3"/>
        <v/>
      </c>
      <c r="C68" s="10"/>
      <c r="D68" s="10"/>
      <c r="E68" s="10"/>
      <c r="F68" s="2"/>
      <c r="G68" s="6" t="str">
        <f t="shared" si="4"/>
        <v/>
      </c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45">
      <c r="A69" s="6">
        <v>67</v>
      </c>
      <c r="B69" s="12" t="str">
        <f t="shared" si="3"/>
        <v/>
      </c>
      <c r="C69" s="10"/>
      <c r="D69" s="10"/>
      <c r="E69" s="10"/>
      <c r="F69" s="2"/>
      <c r="G69" s="6" t="str">
        <f t="shared" si="4"/>
        <v/>
      </c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45">
      <c r="A70" s="6">
        <v>68</v>
      </c>
      <c r="B70" s="12" t="str">
        <f t="shared" si="3"/>
        <v/>
      </c>
      <c r="C70" s="10"/>
      <c r="D70" s="10"/>
      <c r="E70" s="10"/>
      <c r="F70" s="2"/>
      <c r="G70" s="6" t="str">
        <f t="shared" si="4"/>
        <v/>
      </c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45">
      <c r="A71" s="6">
        <v>69</v>
      </c>
      <c r="B71" s="12" t="str">
        <f t="shared" si="3"/>
        <v/>
      </c>
      <c r="C71" s="10"/>
      <c r="D71" s="10"/>
      <c r="E71" s="10"/>
      <c r="F71" s="2"/>
      <c r="G71" s="6" t="str">
        <f t="shared" si="4"/>
        <v/>
      </c>
      <c r="H71" s="1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45">
      <c r="A72" s="6">
        <v>70</v>
      </c>
      <c r="B72" s="12" t="str">
        <f t="shared" si="3"/>
        <v/>
      </c>
      <c r="C72" s="10"/>
      <c r="D72" s="10"/>
      <c r="E72" s="10"/>
      <c r="F72" s="2"/>
      <c r="G72" s="6" t="str">
        <f t="shared" si="4"/>
        <v/>
      </c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45">
      <c r="A73" s="6">
        <v>71</v>
      </c>
      <c r="B73" s="12" t="str">
        <f t="shared" si="3"/>
        <v/>
      </c>
      <c r="C73" s="10"/>
      <c r="D73" s="10"/>
      <c r="E73" s="10"/>
      <c r="F73" s="2"/>
      <c r="G73" s="6" t="str">
        <f t="shared" si="4"/>
        <v/>
      </c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x14ac:dyDescent="0.45">
      <c r="A74" s="6">
        <v>72</v>
      </c>
      <c r="B74" s="12" t="str">
        <f t="shared" si="3"/>
        <v/>
      </c>
      <c r="C74" s="10"/>
      <c r="D74" s="10"/>
      <c r="E74" s="10"/>
      <c r="F74" s="2"/>
      <c r="G74" s="6" t="str">
        <f t="shared" si="4"/>
        <v/>
      </c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x14ac:dyDescent="0.45">
      <c r="A75" s="6">
        <v>73</v>
      </c>
      <c r="B75" s="12" t="str">
        <f t="shared" si="3"/>
        <v/>
      </c>
      <c r="C75" s="10"/>
      <c r="D75" s="10"/>
      <c r="E75" s="10"/>
      <c r="F75" s="2"/>
      <c r="G75" s="6" t="str">
        <f t="shared" si="4"/>
        <v/>
      </c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x14ac:dyDescent="0.45">
      <c r="A76" s="6">
        <v>74</v>
      </c>
      <c r="B76" s="12" t="str">
        <f t="shared" si="3"/>
        <v/>
      </c>
      <c r="C76" s="10"/>
      <c r="D76" s="10"/>
      <c r="E76" s="10"/>
      <c r="F76" s="2"/>
      <c r="G76" s="6" t="str">
        <f t="shared" si="4"/>
        <v/>
      </c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x14ac:dyDescent="0.45">
      <c r="A77" s="6">
        <v>75</v>
      </c>
      <c r="B77" s="12" t="str">
        <f t="shared" si="3"/>
        <v/>
      </c>
      <c r="C77" s="10"/>
      <c r="D77" s="10"/>
      <c r="E77" s="10"/>
      <c r="F77" s="2"/>
      <c r="G77" s="6" t="str">
        <f t="shared" si="4"/>
        <v/>
      </c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x14ac:dyDescent="0.45">
      <c r="A78" s="6">
        <v>76</v>
      </c>
      <c r="B78" s="12" t="str">
        <f t="shared" si="3"/>
        <v/>
      </c>
      <c r="C78" s="10"/>
      <c r="D78" s="10"/>
      <c r="E78" s="10"/>
      <c r="F78" s="2"/>
      <c r="G78" s="6" t="str">
        <f t="shared" si="4"/>
        <v/>
      </c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x14ac:dyDescent="0.45">
      <c r="A79" s="6">
        <v>77</v>
      </c>
      <c r="B79" s="12" t="str">
        <f t="shared" si="3"/>
        <v/>
      </c>
      <c r="C79" s="10"/>
      <c r="D79" s="10"/>
      <c r="E79" s="10"/>
      <c r="F79" s="2"/>
      <c r="G79" s="6" t="str">
        <f t="shared" si="4"/>
        <v/>
      </c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x14ac:dyDescent="0.45">
      <c r="A80" s="6">
        <v>78</v>
      </c>
      <c r="B80" s="12" t="str">
        <f t="shared" si="3"/>
        <v/>
      </c>
      <c r="C80" s="10"/>
      <c r="D80" s="10"/>
      <c r="E80" s="10"/>
      <c r="F80" s="2"/>
      <c r="G80" s="6" t="str">
        <f t="shared" si="4"/>
        <v/>
      </c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x14ac:dyDescent="0.45">
      <c r="A81" s="6">
        <v>79</v>
      </c>
      <c r="B81" s="12" t="str">
        <f t="shared" si="3"/>
        <v/>
      </c>
      <c r="C81" s="10"/>
      <c r="D81" s="10"/>
      <c r="E81" s="10"/>
      <c r="F81" s="2"/>
      <c r="G81" s="6" t="str">
        <f t="shared" si="4"/>
        <v/>
      </c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x14ac:dyDescent="0.45">
      <c r="A82" s="6">
        <v>80</v>
      </c>
      <c r="B82" s="12" t="str">
        <f t="shared" si="3"/>
        <v/>
      </c>
      <c r="C82" s="10"/>
      <c r="D82" s="10"/>
      <c r="E82" s="10"/>
      <c r="F82" s="2"/>
      <c r="G82" s="6" t="str">
        <f t="shared" si="4"/>
        <v/>
      </c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x14ac:dyDescent="0.45">
      <c r="A83" s="6">
        <v>81</v>
      </c>
      <c r="B83" s="12" t="str">
        <f t="shared" si="3"/>
        <v/>
      </c>
      <c r="C83" s="10"/>
      <c r="D83" s="10"/>
      <c r="E83" s="10"/>
      <c r="F83" s="2"/>
      <c r="G83" s="6" t="str">
        <f t="shared" si="4"/>
        <v/>
      </c>
      <c r="H83" s="1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x14ac:dyDescent="0.45">
      <c r="A84" s="6">
        <v>82</v>
      </c>
      <c r="B84" s="12" t="str">
        <f t="shared" si="3"/>
        <v/>
      </c>
      <c r="C84" s="10"/>
      <c r="D84" s="10"/>
      <c r="E84" s="10"/>
      <c r="F84" s="2"/>
      <c r="G84" s="6" t="str">
        <f t="shared" si="4"/>
        <v/>
      </c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x14ac:dyDescent="0.45">
      <c r="A85" s="6">
        <v>83</v>
      </c>
      <c r="B85" s="12" t="str">
        <f t="shared" si="3"/>
        <v/>
      </c>
      <c r="C85" s="10"/>
      <c r="D85" s="10"/>
      <c r="E85" s="10"/>
      <c r="F85" s="2"/>
      <c r="G85" s="6" t="str">
        <f t="shared" si="4"/>
        <v/>
      </c>
      <c r="H85" s="1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x14ac:dyDescent="0.45">
      <c r="A86" s="6">
        <v>84</v>
      </c>
      <c r="B86" s="12" t="str">
        <f t="shared" si="3"/>
        <v/>
      </c>
      <c r="C86" s="10"/>
      <c r="D86" s="10"/>
      <c r="E86" s="10"/>
      <c r="F86" s="2"/>
      <c r="G86" s="6" t="str">
        <f t="shared" si="4"/>
        <v/>
      </c>
      <c r="H86" s="1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45">
      <c r="A87" s="6">
        <v>85</v>
      </c>
      <c r="B87" s="12" t="str">
        <f t="shared" si="3"/>
        <v/>
      </c>
      <c r="C87" s="10"/>
      <c r="D87" s="10"/>
      <c r="E87" s="10"/>
      <c r="F87" s="2"/>
      <c r="G87" s="6" t="str">
        <f t="shared" si="4"/>
        <v/>
      </c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x14ac:dyDescent="0.45">
      <c r="A88" s="6">
        <v>86</v>
      </c>
      <c r="B88" s="12" t="str">
        <f t="shared" si="3"/>
        <v/>
      </c>
      <c r="C88" s="10"/>
      <c r="D88" s="10"/>
      <c r="E88" s="10"/>
      <c r="F88" s="2"/>
      <c r="G88" s="6" t="str">
        <f t="shared" si="4"/>
        <v/>
      </c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45">
      <c r="A89" s="6">
        <v>87</v>
      </c>
      <c r="B89" s="12" t="str">
        <f t="shared" si="3"/>
        <v/>
      </c>
      <c r="C89" s="10"/>
      <c r="D89" s="10"/>
      <c r="E89" s="10"/>
      <c r="F89" s="2"/>
      <c r="G89" s="6" t="str">
        <f t="shared" si="4"/>
        <v/>
      </c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x14ac:dyDescent="0.45">
      <c r="A90" s="6">
        <v>88</v>
      </c>
      <c r="B90" s="12" t="str">
        <f t="shared" si="3"/>
        <v/>
      </c>
      <c r="C90" s="10"/>
      <c r="D90" s="10"/>
      <c r="E90" s="10"/>
      <c r="F90" s="2"/>
      <c r="G90" s="6" t="str">
        <f t="shared" si="4"/>
        <v/>
      </c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x14ac:dyDescent="0.45">
      <c r="A91" s="6">
        <v>89</v>
      </c>
      <c r="B91" s="12" t="str">
        <f t="shared" si="3"/>
        <v/>
      </c>
      <c r="C91" s="10"/>
      <c r="D91" s="10"/>
      <c r="E91" s="10"/>
      <c r="F91" s="2"/>
      <c r="G91" s="6" t="str">
        <f t="shared" si="4"/>
        <v/>
      </c>
      <c r="H91" s="1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x14ac:dyDescent="0.45">
      <c r="A92" s="6">
        <v>90</v>
      </c>
      <c r="B92" s="12" t="str">
        <f t="shared" si="3"/>
        <v/>
      </c>
      <c r="C92" s="10"/>
      <c r="D92" s="10"/>
      <c r="E92" s="10"/>
      <c r="F92" s="2"/>
      <c r="G92" s="6" t="str">
        <f t="shared" si="4"/>
        <v/>
      </c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x14ac:dyDescent="0.45">
      <c r="A93" s="6">
        <v>91</v>
      </c>
      <c r="B93" s="12" t="str">
        <f t="shared" si="3"/>
        <v/>
      </c>
      <c r="C93" s="10"/>
      <c r="D93" s="10"/>
      <c r="E93" s="10"/>
      <c r="F93" s="2"/>
      <c r="G93" s="6" t="str">
        <f t="shared" si="4"/>
        <v/>
      </c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x14ac:dyDescent="0.45">
      <c r="A94" s="6">
        <v>92</v>
      </c>
      <c r="B94" s="12" t="str">
        <f t="shared" si="3"/>
        <v/>
      </c>
      <c r="C94" s="10"/>
      <c r="D94" s="10"/>
      <c r="E94" s="10"/>
      <c r="F94" s="2"/>
      <c r="G94" s="6" t="str">
        <f t="shared" si="4"/>
        <v/>
      </c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x14ac:dyDescent="0.45">
      <c r="A95" s="6">
        <v>93</v>
      </c>
      <c r="B95" s="12" t="str">
        <f t="shared" si="3"/>
        <v/>
      </c>
      <c r="C95" s="10"/>
      <c r="D95" s="10"/>
      <c r="E95" s="10"/>
      <c r="F95" s="2"/>
      <c r="G95" s="6" t="str">
        <f t="shared" si="4"/>
        <v/>
      </c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x14ac:dyDescent="0.45">
      <c r="A96" s="6">
        <v>94</v>
      </c>
      <c r="B96" s="12" t="str">
        <f t="shared" si="3"/>
        <v/>
      </c>
      <c r="C96" s="10"/>
      <c r="D96" s="10"/>
      <c r="E96" s="10"/>
      <c r="F96" s="2"/>
      <c r="G96" s="6" t="str">
        <f t="shared" si="4"/>
        <v/>
      </c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x14ac:dyDescent="0.45">
      <c r="A97" s="6">
        <v>95</v>
      </c>
      <c r="B97" s="12" t="str">
        <f t="shared" si="3"/>
        <v/>
      </c>
      <c r="C97" s="10"/>
      <c r="D97" s="10"/>
      <c r="E97" s="10"/>
      <c r="F97" s="2"/>
      <c r="G97" s="6" t="str">
        <f t="shared" si="4"/>
        <v/>
      </c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x14ac:dyDescent="0.45">
      <c r="A98" s="6">
        <v>96</v>
      </c>
      <c r="B98" s="12" t="str">
        <f t="shared" si="3"/>
        <v/>
      </c>
      <c r="C98" s="10"/>
      <c r="D98" s="10"/>
      <c r="E98" s="10"/>
      <c r="F98" s="2"/>
      <c r="G98" s="6" t="str">
        <f t="shared" ref="G98:G129" si="5">IF(F98=0,"",DATEDIF(F98,43190+365,"Y"))</f>
        <v/>
      </c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x14ac:dyDescent="0.45">
      <c r="A99" s="6">
        <v>97</v>
      </c>
      <c r="B99" s="12" t="str">
        <f t="shared" si="3"/>
        <v/>
      </c>
      <c r="C99" s="10"/>
      <c r="D99" s="10"/>
      <c r="E99" s="10"/>
      <c r="F99" s="2"/>
      <c r="G99" s="6" t="str">
        <f t="shared" si="5"/>
        <v/>
      </c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x14ac:dyDescent="0.45">
      <c r="A100" s="6">
        <v>98</v>
      </c>
      <c r="B100" s="12" t="str">
        <f t="shared" si="3"/>
        <v/>
      </c>
      <c r="C100" s="10"/>
      <c r="D100" s="10"/>
      <c r="E100" s="10"/>
      <c r="F100" s="2"/>
      <c r="G100" s="6" t="str">
        <f t="shared" si="5"/>
        <v/>
      </c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x14ac:dyDescent="0.45">
      <c r="A101" s="6">
        <v>99</v>
      </c>
      <c r="B101" s="12" t="str">
        <f t="shared" si="3"/>
        <v/>
      </c>
      <c r="C101" s="10"/>
      <c r="D101" s="10"/>
      <c r="E101" s="10"/>
      <c r="F101" s="2"/>
      <c r="G101" s="6" t="str">
        <f t="shared" si="5"/>
        <v/>
      </c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x14ac:dyDescent="0.45">
      <c r="A102" s="6">
        <v>100</v>
      </c>
      <c r="B102" s="12" t="str">
        <f t="shared" si="3"/>
        <v/>
      </c>
      <c r="C102" s="10"/>
      <c r="D102" s="10"/>
      <c r="E102" s="10"/>
      <c r="F102" s="2"/>
      <c r="G102" s="6" t="str">
        <f t="shared" si="5"/>
        <v/>
      </c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x14ac:dyDescent="0.45">
      <c r="A103" s="6">
        <v>101</v>
      </c>
      <c r="B103" s="12" t="str">
        <f t="shared" si="3"/>
        <v/>
      </c>
      <c r="C103" s="10"/>
      <c r="D103" s="10"/>
      <c r="E103" s="10"/>
      <c r="F103" s="2"/>
      <c r="G103" s="6" t="str">
        <f t="shared" si="5"/>
        <v/>
      </c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x14ac:dyDescent="0.45">
      <c r="A104" s="6">
        <v>102</v>
      </c>
      <c r="B104" s="12" t="str">
        <f t="shared" si="3"/>
        <v/>
      </c>
      <c r="C104" s="10"/>
      <c r="D104" s="10"/>
      <c r="E104" s="10"/>
      <c r="F104" s="2"/>
      <c r="G104" s="6" t="str">
        <f t="shared" si="5"/>
        <v/>
      </c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x14ac:dyDescent="0.45">
      <c r="A105" s="6">
        <v>103</v>
      </c>
      <c r="B105" s="12" t="str">
        <f t="shared" si="3"/>
        <v/>
      </c>
      <c r="C105" s="10"/>
      <c r="D105" s="10"/>
      <c r="E105" s="10"/>
      <c r="F105" s="2"/>
      <c r="G105" s="6" t="str">
        <f t="shared" si="5"/>
        <v/>
      </c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x14ac:dyDescent="0.45">
      <c r="A106" s="6">
        <v>104</v>
      </c>
      <c r="B106" s="12" t="str">
        <f t="shared" si="3"/>
        <v/>
      </c>
      <c r="C106" s="10"/>
      <c r="D106" s="10"/>
      <c r="E106" s="10"/>
      <c r="F106" s="2"/>
      <c r="G106" s="6" t="str">
        <f t="shared" si="5"/>
        <v/>
      </c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x14ac:dyDescent="0.45">
      <c r="A107" s="6">
        <v>105</v>
      </c>
      <c r="B107" s="12" t="str">
        <f t="shared" si="3"/>
        <v/>
      </c>
      <c r="C107" s="10"/>
      <c r="D107" s="10"/>
      <c r="E107" s="10"/>
      <c r="F107" s="2"/>
      <c r="G107" s="6" t="str">
        <f t="shared" si="5"/>
        <v/>
      </c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x14ac:dyDescent="0.45">
      <c r="A108" s="6">
        <v>106</v>
      </c>
      <c r="B108" s="12" t="str">
        <f t="shared" si="3"/>
        <v/>
      </c>
      <c r="C108" s="10"/>
      <c r="D108" s="10"/>
      <c r="E108" s="10"/>
      <c r="F108" s="2"/>
      <c r="G108" s="6" t="str">
        <f t="shared" si="5"/>
        <v/>
      </c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x14ac:dyDescent="0.45">
      <c r="A109" s="6">
        <v>107</v>
      </c>
      <c r="B109" s="12" t="str">
        <f t="shared" si="3"/>
        <v/>
      </c>
      <c r="C109" s="10"/>
      <c r="D109" s="10"/>
      <c r="E109" s="10"/>
      <c r="F109" s="2"/>
      <c r="G109" s="6" t="str">
        <f t="shared" si="5"/>
        <v/>
      </c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x14ac:dyDescent="0.45">
      <c r="A110" s="6">
        <v>108</v>
      </c>
      <c r="B110" s="12" t="str">
        <f t="shared" si="3"/>
        <v/>
      </c>
      <c r="C110" s="10"/>
      <c r="D110" s="10"/>
      <c r="E110" s="10"/>
      <c r="F110" s="2"/>
      <c r="G110" s="6" t="str">
        <f t="shared" si="5"/>
        <v/>
      </c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x14ac:dyDescent="0.45">
      <c r="A111" s="6">
        <v>109</v>
      </c>
      <c r="B111" s="12" t="str">
        <f t="shared" si="3"/>
        <v/>
      </c>
      <c r="C111" s="10"/>
      <c r="D111" s="10"/>
      <c r="E111" s="10"/>
      <c r="F111" s="2"/>
      <c r="G111" s="6" t="str">
        <f t="shared" si="5"/>
        <v/>
      </c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x14ac:dyDescent="0.45">
      <c r="A112" s="6">
        <v>110</v>
      </c>
      <c r="B112" s="12" t="str">
        <f t="shared" si="3"/>
        <v/>
      </c>
      <c r="C112" s="10"/>
      <c r="D112" s="10"/>
      <c r="E112" s="10"/>
      <c r="F112" s="2"/>
      <c r="G112" s="6" t="str">
        <f t="shared" si="5"/>
        <v/>
      </c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x14ac:dyDescent="0.45">
      <c r="A113" s="6">
        <v>111</v>
      </c>
      <c r="B113" s="12" t="str">
        <f t="shared" si="3"/>
        <v/>
      </c>
      <c r="C113" s="10"/>
      <c r="D113" s="10"/>
      <c r="E113" s="10"/>
      <c r="F113" s="2"/>
      <c r="G113" s="6" t="str">
        <f t="shared" si="5"/>
        <v/>
      </c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x14ac:dyDescent="0.45">
      <c r="A114" s="6">
        <v>112</v>
      </c>
      <c r="B114" s="12" t="str">
        <f t="shared" si="3"/>
        <v/>
      </c>
      <c r="C114" s="10"/>
      <c r="D114" s="10"/>
      <c r="E114" s="10"/>
      <c r="F114" s="2"/>
      <c r="G114" s="6" t="str">
        <f t="shared" si="5"/>
        <v/>
      </c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x14ac:dyDescent="0.45">
      <c r="A115" s="6">
        <v>113</v>
      </c>
      <c r="B115" s="12" t="str">
        <f t="shared" si="3"/>
        <v/>
      </c>
      <c r="C115" s="10"/>
      <c r="D115" s="10"/>
      <c r="E115" s="10"/>
      <c r="F115" s="2"/>
      <c r="G115" s="6" t="str">
        <f t="shared" si="5"/>
        <v/>
      </c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x14ac:dyDescent="0.45">
      <c r="A116" s="6">
        <v>114</v>
      </c>
      <c r="B116" s="12" t="str">
        <f t="shared" si="3"/>
        <v/>
      </c>
      <c r="C116" s="10"/>
      <c r="D116" s="10"/>
      <c r="E116" s="10"/>
      <c r="F116" s="2"/>
      <c r="G116" s="6" t="str">
        <f t="shared" si="5"/>
        <v/>
      </c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x14ac:dyDescent="0.45">
      <c r="A117" s="6">
        <v>115</v>
      </c>
      <c r="B117" s="12" t="str">
        <f t="shared" si="3"/>
        <v/>
      </c>
      <c r="C117" s="10"/>
      <c r="D117" s="10"/>
      <c r="E117" s="10"/>
      <c r="F117" s="2"/>
      <c r="G117" s="6" t="str">
        <f t="shared" si="5"/>
        <v/>
      </c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45">
      <c r="A118" s="6">
        <v>116</v>
      </c>
      <c r="B118" s="12" t="str">
        <f t="shared" si="3"/>
        <v/>
      </c>
      <c r="C118" s="10"/>
      <c r="D118" s="10"/>
      <c r="E118" s="10"/>
      <c r="F118" s="2"/>
      <c r="G118" s="6" t="str">
        <f t="shared" si="5"/>
        <v/>
      </c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x14ac:dyDescent="0.45">
      <c r="A119" s="6">
        <v>117</v>
      </c>
      <c r="B119" s="12" t="str">
        <f t="shared" si="3"/>
        <v/>
      </c>
      <c r="C119" s="10"/>
      <c r="D119" s="10"/>
      <c r="E119" s="10"/>
      <c r="F119" s="2"/>
      <c r="G119" s="6" t="str">
        <f t="shared" si="5"/>
        <v/>
      </c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x14ac:dyDescent="0.45">
      <c r="A120" s="6">
        <v>118</v>
      </c>
      <c r="B120" s="12" t="str">
        <f t="shared" si="3"/>
        <v/>
      </c>
      <c r="C120" s="10"/>
      <c r="D120" s="10"/>
      <c r="E120" s="10"/>
      <c r="F120" s="2"/>
      <c r="G120" s="6" t="str">
        <f t="shared" si="5"/>
        <v/>
      </c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x14ac:dyDescent="0.45">
      <c r="A121" s="6">
        <v>119</v>
      </c>
      <c r="B121" s="12" t="str">
        <f t="shared" si="3"/>
        <v/>
      </c>
      <c r="C121" s="10"/>
      <c r="D121" s="10"/>
      <c r="E121" s="10"/>
      <c r="F121" s="2"/>
      <c r="G121" s="6" t="str">
        <f t="shared" si="5"/>
        <v/>
      </c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x14ac:dyDescent="0.45">
      <c r="A122" s="6">
        <v>120</v>
      </c>
      <c r="B122" s="12" t="str">
        <f t="shared" si="3"/>
        <v/>
      </c>
      <c r="C122" s="10"/>
      <c r="D122" s="10"/>
      <c r="E122" s="10"/>
      <c r="F122" s="2"/>
      <c r="G122" s="6" t="str">
        <f t="shared" si="5"/>
        <v/>
      </c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x14ac:dyDescent="0.45">
      <c r="A123" s="6">
        <v>121</v>
      </c>
      <c r="B123" s="12" t="str">
        <f t="shared" si="3"/>
        <v/>
      </c>
      <c r="C123" s="10"/>
      <c r="D123" s="10"/>
      <c r="E123" s="10"/>
      <c r="F123" s="2"/>
      <c r="G123" s="6" t="str">
        <f t="shared" si="5"/>
        <v/>
      </c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x14ac:dyDescent="0.45">
      <c r="A124" s="6">
        <v>122</v>
      </c>
      <c r="B124" s="12" t="str">
        <f t="shared" si="3"/>
        <v/>
      </c>
      <c r="C124" s="10"/>
      <c r="D124" s="10"/>
      <c r="E124" s="10"/>
      <c r="F124" s="2"/>
      <c r="G124" s="6" t="str">
        <f t="shared" si="5"/>
        <v/>
      </c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x14ac:dyDescent="0.45">
      <c r="A125" s="6">
        <v>123</v>
      </c>
      <c r="B125" s="12" t="str">
        <f t="shared" si="3"/>
        <v/>
      </c>
      <c r="C125" s="10"/>
      <c r="D125" s="10"/>
      <c r="E125" s="10"/>
      <c r="F125" s="2"/>
      <c r="G125" s="6" t="str">
        <f t="shared" si="5"/>
        <v/>
      </c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x14ac:dyDescent="0.45">
      <c r="A126" s="6">
        <v>124</v>
      </c>
      <c r="B126" s="12" t="str">
        <f t="shared" si="3"/>
        <v/>
      </c>
      <c r="C126" s="10"/>
      <c r="D126" s="10"/>
      <c r="E126" s="10"/>
      <c r="F126" s="2"/>
      <c r="G126" s="6" t="str">
        <f t="shared" si="5"/>
        <v/>
      </c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x14ac:dyDescent="0.45">
      <c r="A127" s="6">
        <v>125</v>
      </c>
      <c r="B127" s="12" t="str">
        <f t="shared" si="3"/>
        <v/>
      </c>
      <c r="C127" s="10"/>
      <c r="D127" s="10"/>
      <c r="E127" s="10"/>
      <c r="F127" s="2"/>
      <c r="G127" s="6" t="str">
        <f t="shared" si="5"/>
        <v/>
      </c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x14ac:dyDescent="0.45">
      <c r="A128" s="6">
        <v>126</v>
      </c>
      <c r="B128" s="12" t="str">
        <f t="shared" si="3"/>
        <v/>
      </c>
      <c r="C128" s="10"/>
      <c r="D128" s="10"/>
      <c r="E128" s="10"/>
      <c r="F128" s="2"/>
      <c r="G128" s="6" t="str">
        <f t="shared" si="5"/>
        <v/>
      </c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x14ac:dyDescent="0.45">
      <c r="A129" s="6">
        <v>127</v>
      </c>
      <c r="B129" s="12" t="str">
        <f t="shared" si="3"/>
        <v/>
      </c>
      <c r="C129" s="10"/>
      <c r="D129" s="10"/>
      <c r="E129" s="10"/>
      <c r="F129" s="2"/>
      <c r="G129" s="6" t="str">
        <f t="shared" si="5"/>
        <v/>
      </c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x14ac:dyDescent="0.45">
      <c r="A130" s="6">
        <v>128</v>
      </c>
      <c r="B130" s="12" t="str">
        <f t="shared" ref="B130" si="6">IF(AND(M130=0,N130=0),"",
       IF(OR(N130="MF",N130="WF",N130="JB",N130="OAL",N130="OAS",N130="BL",N130="BS",N130="N",N130="G",N130="N(矢板市民)",N130="G(矢板市民)"),
           IF(N130="JB",1500,0)
        +IF(OR(N130="OAL",N130="OAS"),4000,0)
        +IF(OR(N130="BL",N130="BS"),3000,0)
        +IF(OR(N130="N",N130="G"),500,0)
        +IF(OR(N130="N(矢板市民)",N130="G(矢板市民)"),200,0),
           IF(M130="小学生以下",200,0)
        +IF(M130="中・高校生",1500,0)
        +IF(M130="大学生",IF(OR(N130="M21E",N130="W21E"),3500,3000),0)
        +IF(M130="一般",IF(OR(N130="M21E",N130="W21E"),4500,4000),0)
        )
    +IF(O130="レンタルEカード",300,0)
    +IF(R130="希望する",500,0)
 )</f>
        <v/>
      </c>
      <c r="C130" s="10"/>
      <c r="D130" s="10"/>
      <c r="E130" s="10"/>
      <c r="F130" s="2"/>
      <c r="G130" s="6" t="str">
        <f t="shared" ref="G130" si="7">IF(F130=0,"",DATEDIF(F130,43190+365,"Y"))</f>
        <v/>
      </c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</sheetData>
  <sheetProtection algorithmName="SHA-512" hashValue="6ITg5p6BxB6zSG8QS3AFpw5g/MmIYHGwKi3VK4SxsH+Qy+h+oE4l/6U0ZZLBn+2KuZPaP4W3pFN+zR+Ji72bWA==" saltValue="FZg/JIv2ySiAmJ1WxePdaw==" spinCount="100000" sheet="1" selectLockedCells="1"/>
  <phoneticPr fontId="1"/>
  <dataValidations count="15">
    <dataValidation type="list" allowBlank="1" showInputMessage="1" showErrorMessage="1" sqref="O2:O130">
      <formula1>"マイEカード,レンタルEカード"</formula1>
    </dataValidation>
    <dataValidation type="list" allowBlank="1" showInputMessage="1" showErrorMessage="1" sqref="E2:E1048576">
      <formula1>"男,女"</formula1>
    </dataValidation>
    <dataValidation type="list" allowBlank="1" showInputMessage="1" showErrorMessage="1" error="入力に不備があります。_x000a_プルダウンリストから選択して入力してください。" sqref="R131:R132">
      <formula1>"希望する,,　"</formula1>
    </dataValidation>
    <dataValidation type="list" imeMode="off" allowBlank="1" showInputMessage="1" showErrorMessage="1" error="入力に不備があります。_x000a_プルダウンリストから選択して入力してください。" sqref="N131:N1048576">
      <formula1>"M21E,M21A,M21AS,M20A,M35A,M40A,M45A,M50A,M55A,M60A,M65A,M70A,M18A,M15A,M12,M10,W21E,W21A,W21AS,W20A,W35A,W40A,W45A,W50A,W55A,W60A,W65A,W70A,W18A,W15A,W12,W10,MF,WF,JB,OAL,OAS,BL,BS,N,G"</formula1>
    </dataValidation>
    <dataValidation imeMode="on" allowBlank="1" showInputMessage="1" showErrorMessage="1" sqref="J2:J1048576"/>
    <dataValidation imeMode="hiragana" allowBlank="1" showInputMessage="1" showErrorMessage="1" promptTitle="ふりがな(ひらがな)【必須】" prompt="氏名の間に全角スペースを入れてください_x000a_" sqref="D1:D1048576"/>
    <dataValidation imeMode="off" allowBlank="1" showInputMessage="1" showErrorMessage="1" sqref="H2:H1048576"/>
    <dataValidation type="list" imeMode="off" allowBlank="1" showInputMessage="1" showErrorMessage="1" prompt="大会バスの利用には料金がかかります。_x000a_なお料金は参加費とは別に徴収させていただきます。_x000a_" sqref="Q131:Q1048576">
      <formula1>"自家用車(運転者),自家用車(同乗者),大会バス(有料),その他"</formula1>
    </dataValidation>
    <dataValidation type="list" allowBlank="1" showInputMessage="1" showErrorMessage="1" sqref="M2:M1048576">
      <formula1>"一般, 大学生,中・高校生,小学生以下,"</formula1>
    </dataValidation>
    <dataValidation type="list" imeMode="off" allowBlank="1" showErrorMessage="1" prompt="_x000a_" sqref="Q2:Q130">
      <formula1>"自家用車(運転者),自家用車(同乗者),大会バス(有料),その他"</formula1>
    </dataValidation>
    <dataValidation type="list" allowBlank="1" showInputMessage="1" showErrorMessage="1" error="入力に不備があります。_x000a_プルダウンリストから選択して入力してください。" sqref="R2:R130">
      <formula1>"希望する"</formula1>
    </dataValidation>
    <dataValidation type="list" imeMode="disabled" allowBlank="1" showInputMessage="1" showErrorMessage="1" error="入力に不備があります。_x000a_プルダウンリストから選択して入力してください。" sqref="N2:N130">
      <formula1>"M21E,M21A,M21AS,M20A,M35A,M40A,M45A,M50A,M55A,M60A,M65A,M70A,M18A,M15A,M12,M10,W21E,W21A,W21AS,W20A,W35A,W40A,W45A,W50A,W55A,W60A,W65A,W70A,W18A,W15A,W12,W10,MF,WF,JB,OAL,OAS,BL,BS,N,G,N(矢板市民),G(矢板市民)"</formula1>
    </dataValidation>
    <dataValidation imeMode="disabled" allowBlank="1" showInputMessage="1" showErrorMessage="1" promptTitle="競技者登録番号" prompt="登録中の場合、_x000a_登録都道府県名を_x000a_末尾の備考欄に明記してください。" sqref="K1:K1048576"/>
    <dataValidation imeMode="on" allowBlank="1" showInputMessage="1" showErrorMessage="1" promptTitle="氏名【必須】" prompt="氏名の間に全角スペースを入れてください" sqref="C1:C1048576"/>
    <dataValidation imeMode="disabled" allowBlank="1" showInputMessage="1" showErrorMessage="1" sqref="P1:P1048576 I1:I1048576 F1:F1048576"/>
  </dataValidation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説明</vt:lpstr>
      <vt:lpstr>確認</vt:lpstr>
      <vt:lpstr>入力フォーム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naoyafurudono</dc:creator>
  <cp:lastModifiedBy>naoyafurudono</cp:lastModifiedBy>
  <dcterms:created xsi:type="dcterms:W3CDTF">2018-02-28T08:51:26Z</dcterms:created>
  <dcterms:modified xsi:type="dcterms:W3CDTF">2018-03-16T14:13:12Z</dcterms:modified>
</cp:coreProperties>
</file>